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iryaustralia-my.sharepoint.com/personal/vanessa_fischer_dairyaustralia_com_au/Documents/Documents/_H Drive/"/>
    </mc:Choice>
  </mc:AlternateContent>
  <xr:revisionPtr revIDLastSave="2" documentId="8_{3E79E074-CB8D-4F6B-B095-1BA0756E3CD0}" xr6:coauthVersionLast="47" xr6:coauthVersionMax="47" xr10:uidLastSave="{BC028521-D60A-4ACC-B812-B53BAFB0612A}"/>
  <bookViews>
    <workbookView xWindow="-110" yWindow="-110" windowWidth="19420" windowHeight="11500" xr2:uid="{6BE609D6-10E1-47E3-AC8A-B3B297693184}"/>
  </bookViews>
  <sheets>
    <sheet name="Production Summary" sheetId="1" r:id="rId1"/>
  </sheets>
  <definedNames>
    <definedName name="location" localSheetId="0">#REF!</definedName>
    <definedName name="locati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5" i="1" l="1"/>
  <c r="Q47" i="1" s="1"/>
  <c r="I45" i="1"/>
  <c r="I47" i="1" s="1"/>
  <c r="R44" i="1"/>
  <c r="M45" i="1"/>
  <c r="M47" i="1" s="1"/>
  <c r="J44" i="1"/>
  <c r="F44" i="1"/>
  <c r="Q42" i="1"/>
  <c r="M42" i="1"/>
  <c r="R41" i="1"/>
  <c r="N41" i="1"/>
  <c r="I42" i="1"/>
  <c r="F41" i="1"/>
  <c r="Q39" i="1"/>
  <c r="I39" i="1"/>
  <c r="E39" i="1"/>
  <c r="R38" i="1"/>
  <c r="N38" i="1"/>
  <c r="J38" i="1"/>
  <c r="E36" i="1"/>
  <c r="Q36" i="1"/>
  <c r="N35" i="1"/>
  <c r="I36" i="1"/>
  <c r="J35" i="1"/>
  <c r="F35" i="1"/>
  <c r="Q33" i="1"/>
  <c r="M33" i="1"/>
  <c r="E33" i="1"/>
  <c r="R32" i="1"/>
  <c r="J32" i="1"/>
  <c r="I33" i="1"/>
  <c r="F32" i="1"/>
  <c r="M30" i="1"/>
  <c r="I30" i="1"/>
  <c r="Q30" i="1"/>
  <c r="R29" i="1"/>
  <c r="N29" i="1"/>
  <c r="J29" i="1"/>
  <c r="E30" i="1"/>
  <c r="R26" i="1"/>
  <c r="N26" i="1"/>
  <c r="J26" i="1"/>
  <c r="F26" i="1"/>
  <c r="R23" i="1"/>
  <c r="J23" i="1"/>
  <c r="F23" i="1"/>
  <c r="R20" i="1"/>
  <c r="N20" i="1"/>
  <c r="F20" i="1"/>
  <c r="R17" i="1"/>
  <c r="N17" i="1"/>
  <c r="J17" i="1"/>
  <c r="Q15" i="1"/>
  <c r="Q18" i="1" s="1"/>
  <c r="Q21" i="1" s="1"/>
  <c r="Q24" i="1" s="1"/>
  <c r="Q27" i="1" s="1"/>
  <c r="P15" i="1"/>
  <c r="N14" i="1"/>
  <c r="I15" i="1"/>
  <c r="I18" i="1" s="1"/>
  <c r="J14" i="1"/>
  <c r="F14" i="1"/>
  <c r="Q12" i="1"/>
  <c r="P12" i="1"/>
  <c r="R12" i="1" s="1"/>
  <c r="M12" i="1"/>
  <c r="E12" i="1"/>
  <c r="E15" i="1" s="1"/>
  <c r="E18" i="1" s="1"/>
  <c r="R11" i="1"/>
  <c r="L12" i="1"/>
  <c r="J11" i="1"/>
  <c r="I12" i="1"/>
  <c r="H12" i="1"/>
  <c r="J12" i="1" s="1"/>
  <c r="F11" i="1"/>
  <c r="L15" i="1" l="1"/>
  <c r="N12" i="1"/>
  <c r="P18" i="1"/>
  <c r="R15" i="1"/>
  <c r="I21" i="1"/>
  <c r="I24" i="1" s="1"/>
  <c r="I27" i="1" s="1"/>
  <c r="N23" i="1"/>
  <c r="R35" i="1"/>
  <c r="J41" i="1"/>
  <c r="F29" i="1"/>
  <c r="F17" i="1"/>
  <c r="N32" i="1"/>
  <c r="R14" i="1"/>
  <c r="N11" i="1"/>
  <c r="F38" i="1"/>
  <c r="H15" i="1"/>
  <c r="M39" i="1"/>
  <c r="E45" i="1"/>
  <c r="E47" i="1" s="1"/>
  <c r="N44" i="1"/>
  <c r="J20" i="1"/>
  <c r="D12" i="1"/>
  <c r="M15" i="1"/>
  <c r="M18" i="1" s="1"/>
  <c r="M21" i="1" s="1"/>
  <c r="M24" i="1" s="1"/>
  <c r="M27" i="1" s="1"/>
  <c r="E21" i="1"/>
  <c r="E24" i="1" s="1"/>
  <c r="E27" i="1" s="1"/>
  <c r="M36" i="1"/>
  <c r="E42" i="1"/>
  <c r="H18" i="1" l="1"/>
  <c r="J15" i="1"/>
  <c r="F12" i="1"/>
  <c r="D15" i="1"/>
  <c r="R18" i="1"/>
  <c r="P21" i="1"/>
  <c r="N15" i="1"/>
  <c r="L18" i="1"/>
  <c r="R21" i="1" l="1"/>
  <c r="P24" i="1"/>
  <c r="N18" i="1"/>
  <c r="L21" i="1"/>
  <c r="F15" i="1"/>
  <c r="D18" i="1"/>
  <c r="J18" i="1"/>
  <c r="H21" i="1"/>
  <c r="H24" i="1" l="1"/>
  <c r="J21" i="1"/>
  <c r="N21" i="1"/>
  <c r="L24" i="1"/>
  <c r="D21" i="1"/>
  <c r="F18" i="1"/>
  <c r="R24" i="1"/>
  <c r="P27" i="1"/>
  <c r="N24" i="1" l="1"/>
  <c r="L27" i="1"/>
  <c r="R27" i="1"/>
  <c r="P30" i="1"/>
  <c r="F21" i="1"/>
  <c r="D24" i="1"/>
  <c r="J24" i="1"/>
  <c r="H27" i="1"/>
  <c r="F24" i="1" l="1"/>
  <c r="D27" i="1"/>
  <c r="J27" i="1"/>
  <c r="H30" i="1"/>
  <c r="R30" i="1"/>
  <c r="P33" i="1"/>
  <c r="N27" i="1"/>
  <c r="L30" i="1"/>
  <c r="N30" i="1" l="1"/>
  <c r="L33" i="1"/>
  <c r="R33" i="1"/>
  <c r="P36" i="1"/>
  <c r="J30" i="1"/>
  <c r="H33" i="1"/>
  <c r="F27" i="1"/>
  <c r="D30" i="1"/>
  <c r="F30" i="1" l="1"/>
  <c r="D33" i="1"/>
  <c r="J33" i="1"/>
  <c r="H36" i="1"/>
  <c r="P39" i="1"/>
  <c r="R36" i="1"/>
  <c r="L36" i="1"/>
  <c r="N33" i="1"/>
  <c r="N36" i="1" l="1"/>
  <c r="L39" i="1"/>
  <c r="R39" i="1"/>
  <c r="P42" i="1"/>
  <c r="J36" i="1"/>
  <c r="H39" i="1"/>
  <c r="F33" i="1"/>
  <c r="D36" i="1"/>
  <c r="F36" i="1" l="1"/>
  <c r="D39" i="1"/>
  <c r="J39" i="1"/>
  <c r="H42" i="1"/>
  <c r="R42" i="1"/>
  <c r="P45" i="1"/>
  <c r="N39" i="1"/>
  <c r="L42" i="1"/>
  <c r="H45" i="1" l="1"/>
  <c r="J42" i="1"/>
  <c r="P47" i="1"/>
  <c r="R47" i="1" s="1"/>
  <c r="R45" i="1"/>
  <c r="N42" i="1"/>
  <c r="L45" i="1"/>
  <c r="D42" i="1"/>
  <c r="F39" i="1"/>
  <c r="N45" i="1" l="1"/>
  <c r="L47" i="1"/>
  <c r="N47" i="1" s="1"/>
  <c r="F42" i="1"/>
  <c r="D45" i="1"/>
  <c r="J45" i="1"/>
  <c r="H47" i="1"/>
  <c r="J47" i="1" s="1"/>
  <c r="F45" i="1" l="1"/>
  <c r="D47" i="1"/>
  <c r="F47" i="1" s="1"/>
</calcChain>
</file>

<file path=xl/sharedStrings.xml><?xml version="1.0" encoding="utf-8"?>
<sst xmlns="http://schemas.openxmlformats.org/spreadsheetml/2006/main" count="73" uniqueCount="30">
  <si>
    <t>Manufactured dairy products production report</t>
  </si>
  <si>
    <t>(tonnes)</t>
  </si>
  <si>
    <t>Var%</t>
  </si>
  <si>
    <t>July</t>
  </si>
  <si>
    <t>YTD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</si>
  <si>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</si>
  <si>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</si>
  <si>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</si>
  <si>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</si>
  <si>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</si>
  <si>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</si>
  <si>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</si>
  <si>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</si>
  <si>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</si>
  <si>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</si>
  <si>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</si>
  <si>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Year Total</t>
  </si>
  <si>
    <r>
      <t xml:space="preserve">Please note: </t>
    </r>
    <r>
      <rPr>
        <sz val="8"/>
        <rFont val="Verdana"/>
        <family val="2"/>
      </rPr>
      <t xml:space="preserve">Dairy Australia has completed a review of the manufactured production dataset. As such, retrospective revisions have been applied and some reports have been condensed to maintain </t>
    </r>
  </si>
  <si>
    <t>data confidentiality and integrity. Please contact dairystats@dairyaustralia.com.au for any enquiries.</t>
  </si>
  <si>
    <t>Produced by the Economics, Data and Insights team at Dairy Australia</t>
  </si>
  <si>
    <t>Source: Dairy Manufacturers</t>
  </si>
  <si>
    <t>Butter</t>
  </si>
  <si>
    <t>24/25</t>
  </si>
  <si>
    <t>25/26</t>
  </si>
  <si>
    <t/>
  </si>
  <si>
    <t>SMP</t>
  </si>
  <si>
    <t>Cheese</t>
  </si>
  <si>
    <t>WMP</t>
  </si>
  <si>
    <t>As these reports contain data based on voluntary direct reporting from manufacturers, retrospective adjustments are possible if new or revised data is received.</t>
  </si>
  <si>
    <t>25/26 by Product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</si>
</sst>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%"/>
  </numFmts>
  <fonts count="11" x14ac:knownFonts="1">
    <font>
      <sz val="10"/>
      <name val="Verdana"/>
      <family val="2"/>
    </font>
    <font>
      <sz val="10"/>
      <name val="Verdana"/>
      <family val="2"/>
    </font>
    <font>
      <sz val="10"/>
      <color indexed="18"/>
      <name val="Verdana"/>
      <family val="2"/>
    </font>
    <font>
      <b/>
      <sz val="14"/>
      <color indexed="18"/>
      <name val="Verdana"/>
      <family val="2"/>
    </font>
    <font>
      <b/>
      <sz val="18"/>
      <color indexed="18"/>
      <name val="Verdana"/>
      <family val="2"/>
    </font>
    <font>
      <b/>
      <sz val="10"/>
      <color indexed="18"/>
      <name val="Verdana"/>
      <family val="2"/>
    </font>
    <font>
      <b/>
      <sz val="12"/>
      <color indexed="18"/>
      <name val="Verdana"/>
      <family val="2"/>
    </font>
    <font>
      <b/>
      <sz val="11"/>
      <color indexed="18"/>
      <name val="Verdana"/>
      <family val="2"/>
    </font>
    <font>
      <sz val="8"/>
      <color indexed="18"/>
      <name val="Verdana"/>
      <family val="2"/>
    </font>
    <font>
      <b/>
      <sz val="8"/>
      <name val="Verdana"/>
      <family val="2"/>
    </font>
    <font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5">
    <border>
      <left/>
      <right/>
      <top/>
      <bottom/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/>
      <bottom/>
      <diagonal/>
    </border>
    <border>
      <left/>
      <right style="thin">
        <color indexed="18"/>
      </right>
      <top/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64"/>
      </left>
      <right/>
      <top style="thin">
        <color indexed="1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18"/>
      </top>
      <bottom style="thin">
        <color indexed="1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67">
    <xf numFmtId="0" fontId="0" fillId="0" borderId="0" xfId="0"/>
    <xf numFmtId="0" fontId="2" fillId="0" borderId="0" xfId="3" applyFont="1"/>
    <xf numFmtId="0" fontId="2" fillId="0" borderId="0" xfId="3" applyFont="1" applyAlignment="1">
      <alignment horizontal="right"/>
    </xf>
    <xf numFmtId="164" fontId="2" fillId="2" borderId="0" xfId="3" applyNumberFormat="1" applyFont="1" applyFill="1"/>
    <xf numFmtId="165" fontId="2" fillId="2" borderId="0" xfId="3" applyNumberFormat="1" applyFont="1" applyFill="1"/>
    <xf numFmtId="0" fontId="2" fillId="2" borderId="0" xfId="3" applyFont="1" applyFill="1"/>
    <xf numFmtId="164" fontId="2" fillId="0" borderId="0" xfId="3" applyNumberFormat="1" applyFont="1"/>
    <xf numFmtId="165" fontId="2" fillId="0" borderId="0" xfId="3" applyNumberFormat="1" applyFont="1"/>
    <xf numFmtId="165" fontId="3" fillId="2" borderId="0" xfId="3" applyNumberFormat="1" applyFont="1" applyFill="1" applyAlignment="1">
      <alignment horizontal="center"/>
    </xf>
    <xf numFmtId="0" fontId="4" fillId="2" borderId="0" xfId="3" applyFont="1" applyFill="1" applyAlignment="1">
      <alignment horizontal="center"/>
    </xf>
    <xf numFmtId="165" fontId="5" fillId="2" borderId="0" xfId="3" applyNumberFormat="1" applyFont="1" applyFill="1" applyAlignment="1">
      <alignment horizontal="center"/>
    </xf>
    <xf numFmtId="164" fontId="4" fillId="2" borderId="0" xfId="3" applyNumberFormat="1" applyFont="1" applyFill="1" applyAlignment="1">
      <alignment horizontal="center"/>
    </xf>
    <xf numFmtId="165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right"/>
    </xf>
    <xf numFmtId="164" fontId="5" fillId="0" borderId="1" xfId="3" applyNumberFormat="1" applyFont="1" applyBorder="1" applyAlignment="1">
      <alignment horizontal="center"/>
    </xf>
    <xf numFmtId="164" fontId="5" fillId="0" borderId="2" xfId="3" applyNumberFormat="1" applyFont="1" applyBorder="1" applyAlignment="1">
      <alignment horizontal="center"/>
    </xf>
    <xf numFmtId="165" fontId="5" fillId="0" borderId="3" xfId="3" applyNumberFormat="1" applyFont="1" applyBorder="1" applyAlignment="1">
      <alignment horizontal="center"/>
    </xf>
    <xf numFmtId="0" fontId="2" fillId="0" borderId="0" xfId="3" applyFont="1" applyAlignment="1">
      <alignment horizontal="center"/>
    </xf>
    <xf numFmtId="164" fontId="7" fillId="0" borderId="4" xfId="3" applyNumberFormat="1" applyFont="1" applyBorder="1" applyAlignment="1">
      <alignment horizontal="right"/>
    </xf>
    <xf numFmtId="164" fontId="7" fillId="0" borderId="0" xfId="3" applyNumberFormat="1" applyFont="1" applyAlignment="1">
      <alignment horizontal="right"/>
    </xf>
    <xf numFmtId="165" fontId="7" fillId="0" borderId="5" xfId="3" applyNumberFormat="1" applyFont="1" applyBorder="1" applyAlignment="1">
      <alignment horizontal="right"/>
    </xf>
    <xf numFmtId="0" fontId="7" fillId="0" borderId="0" xfId="3" applyFont="1" applyAlignment="1">
      <alignment horizontal="right"/>
    </xf>
    <xf numFmtId="0" fontId="8" fillId="0" borderId="0" xfId="3" applyFont="1" applyAlignment="1">
      <alignment horizontal="center"/>
    </xf>
    <xf numFmtId="0" fontId="8" fillId="0" borderId="0" xfId="3" applyFont="1" applyAlignment="1">
      <alignment horizontal="right"/>
    </xf>
    <xf numFmtId="164" fontId="8" fillId="0" borderId="6" xfId="3" applyNumberFormat="1" applyFont="1" applyBorder="1" applyAlignment="1">
      <alignment horizontal="center"/>
    </xf>
    <xf numFmtId="164" fontId="8" fillId="0" borderId="7" xfId="3" applyNumberFormat="1" applyFont="1" applyBorder="1" applyAlignment="1">
      <alignment horizontal="center"/>
    </xf>
    <xf numFmtId="165" fontId="8" fillId="0" borderId="8" xfId="3" applyNumberFormat="1" applyFont="1" applyBorder="1" applyAlignment="1">
      <alignment horizontal="center"/>
    </xf>
    <xf numFmtId="0" fontId="8" fillId="0" borderId="0" xfId="3" quotePrefix="1" applyFont="1" applyAlignment="1">
      <alignment horizontal="center"/>
    </xf>
    <xf numFmtId="164" fontId="2" fillId="0" borderId="9" xfId="3" quotePrefix="1" applyNumberFormat="1" applyFont="1" applyBorder="1" applyAlignment="1">
      <alignment horizontal="center"/>
    </xf>
    <xf numFmtId="164" fontId="2" fillId="0" borderId="10" xfId="3" quotePrefix="1" applyNumberFormat="1" applyFont="1" applyBorder="1" applyAlignment="1">
      <alignment horizontal="center"/>
    </xf>
    <xf numFmtId="165" fontId="2" fillId="0" borderId="11" xfId="3" quotePrefix="1" applyNumberFormat="1" applyFont="1" applyBorder="1" applyAlignment="1">
      <alignment horizontal="center"/>
    </xf>
    <xf numFmtId="0" fontId="2" fillId="0" borderId="0" xfId="3" quotePrefix="1" applyFont="1" applyAlignment="1">
      <alignment horizontal="center"/>
    </xf>
    <xf numFmtId="164" fontId="2" fillId="0" borderId="9" xfId="3" applyNumberFormat="1" applyFont="1" applyBorder="1" applyAlignment="1">
      <alignment horizontal="center"/>
    </xf>
    <xf numFmtId="164" fontId="2" fillId="0" borderId="10" xfId="3" applyNumberFormat="1" applyFont="1" applyBorder="1" applyAlignment="1">
      <alignment horizontal="center"/>
    </xf>
    <xf numFmtId="165" fontId="2" fillId="0" borderId="11" xfId="3" applyNumberFormat="1" applyFont="1" applyBorder="1" applyAlignment="1">
      <alignment horizontal="center"/>
    </xf>
    <xf numFmtId="164" fontId="2" fillId="0" borderId="12" xfId="3" applyNumberFormat="1" applyFont="1" applyBorder="1" applyAlignment="1">
      <alignment horizontal="center"/>
    </xf>
    <xf numFmtId="0" fontId="5" fillId="2" borderId="1" xfId="3" applyFont="1" applyFill="1" applyBorder="1"/>
    <xf numFmtId="0" fontId="2" fillId="2" borderId="2" xfId="3" applyFont="1" applyFill="1" applyBorder="1" applyAlignment="1">
      <alignment horizontal="right"/>
    </xf>
    <xf numFmtId="0" fontId="2" fillId="2" borderId="3" xfId="3" applyFont="1" applyFill="1" applyBorder="1"/>
    <xf numFmtId="3" fontId="2" fillId="0" borderId="4" xfId="1" applyNumberFormat="1" applyFont="1" applyFill="1" applyBorder="1"/>
    <xf numFmtId="3" fontId="2" fillId="0" borderId="0" xfId="1" applyNumberFormat="1" applyFont="1" applyFill="1" applyBorder="1"/>
    <xf numFmtId="165" fontId="2" fillId="0" borderId="5" xfId="2" applyNumberFormat="1" applyFont="1" applyFill="1" applyBorder="1"/>
    <xf numFmtId="165" fontId="2" fillId="0" borderId="0" xfId="2" applyNumberFormat="1" applyFont="1" applyFill="1" applyBorder="1"/>
    <xf numFmtId="3" fontId="2" fillId="0" borderId="4" xfId="3" applyNumberFormat="1" applyFont="1" applyBorder="1"/>
    <xf numFmtId="3" fontId="2" fillId="0" borderId="0" xfId="3" applyNumberFormat="1" applyFont="1"/>
    <xf numFmtId="3" fontId="2" fillId="0" borderId="13" xfId="3" applyNumberFormat="1" applyFont="1" applyBorder="1"/>
    <xf numFmtId="0" fontId="5" fillId="0" borderId="0" xfId="3" applyFont="1"/>
    <xf numFmtId="0" fontId="2" fillId="0" borderId="1" xfId="3" applyFont="1" applyBorder="1" applyAlignment="1">
      <alignment horizontal="right"/>
    </xf>
    <xf numFmtId="0" fontId="2" fillId="0" borderId="3" xfId="3" applyFont="1" applyBorder="1"/>
    <xf numFmtId="165" fontId="2" fillId="0" borderId="5" xfId="3" applyNumberFormat="1" applyFont="1" applyBorder="1"/>
    <xf numFmtId="0" fontId="5" fillId="2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right" vertical="center"/>
    </xf>
    <xf numFmtId="0" fontId="2" fillId="2" borderId="3" xfId="3" applyFont="1" applyFill="1" applyBorder="1" applyAlignment="1">
      <alignment horizontal="center" vertical="center"/>
    </xf>
    <xf numFmtId="3" fontId="2" fillId="0" borderId="1" xfId="3" applyNumberFormat="1" applyFont="1" applyBorder="1" applyAlignment="1">
      <alignment horizontal="right" vertical="center"/>
    </xf>
    <xf numFmtId="3" fontId="2" fillId="0" borderId="2" xfId="3" applyNumberFormat="1" applyFont="1" applyBorder="1" applyAlignment="1">
      <alignment horizontal="right" vertical="center"/>
    </xf>
    <xf numFmtId="165" fontId="2" fillId="0" borderId="3" xfId="3" applyNumberFormat="1" applyFont="1" applyBorder="1" applyAlignment="1">
      <alignment horizontal="right" vertical="center"/>
    </xf>
    <xf numFmtId="0" fontId="2" fillId="0" borderId="0" xfId="3" applyFont="1" applyAlignment="1">
      <alignment horizontal="right" vertical="center"/>
    </xf>
    <xf numFmtId="3" fontId="2" fillId="0" borderId="14" xfId="3" applyNumberFormat="1" applyFont="1" applyBorder="1" applyAlignment="1">
      <alignment horizontal="right" vertical="center"/>
    </xf>
    <xf numFmtId="0" fontId="2" fillId="0" borderId="0" xfId="3" applyFont="1" applyAlignment="1">
      <alignment horizontal="center" vertical="center"/>
    </xf>
    <xf numFmtId="0" fontId="9" fillId="0" borderId="0" xfId="0" applyFont="1"/>
    <xf numFmtId="164" fontId="10" fillId="0" borderId="0" xfId="0" applyNumberFormat="1" applyFont="1" applyAlignment="1">
      <alignment horizontal="left" vertical="center" wrapText="1"/>
    </xf>
    <xf numFmtId="164" fontId="10" fillId="0" borderId="0" xfId="0" applyNumberFormat="1" applyFont="1" applyAlignment="1">
      <alignment horizontal="left" vertical="center"/>
    </xf>
    <xf numFmtId="0" fontId="10" fillId="0" borderId="0" xfId="0" applyFont="1"/>
    <xf numFmtId="164" fontId="10" fillId="0" borderId="0" xfId="0" applyNumberFormat="1" applyFont="1" applyAlignment="1">
      <alignment horizontal="left" vertical="center"/>
    </xf>
    <xf numFmtId="0" fontId="10" fillId="0" borderId="0" xfId="3" applyFont="1" applyAlignment="1">
      <alignment horizontal="left" vertical="center"/>
    </xf>
  </cellXfs>
  <cellStyles count="4">
    <cellStyle name="Comma" xfId="1" builtinId="3"/>
    <cellStyle name="Normal" xfId="0" builtinId="0"/>
    <cellStyle name="Normal_MilkSales_National" xfId="3" xr:uid="{44D34FEC-7F11-4812-B115-37BD21DD3AEA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28575</xdr:colOff>
      <xdr:row>0</xdr:row>
      <xdr:rowOff>5834</xdr:rowOff>
    </xdr:from>
    <xdr:to>
      <xdr:col>17</xdr:col>
      <xdr:colOff>612511</xdr:colOff>
      <xdr:row>5</xdr:row>
      <xdr:rowOff>2917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0ABE59-0843-4CDE-9D8F-37AFDB9F9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8975" y="5834"/>
          <a:ext cx="2095236" cy="1146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13BF5-E1B2-4EBF-BC07-AB4F2741C35D}">
  <sheetPr>
    <pageSetUpPr fitToPage="1"/>
  </sheetPr>
  <dimension ref="A1:R52"/>
  <sheetViews>
    <sheetView tabSelected="1" zoomScaleNormal="100" workbookViewId="0">
      <selection activeCell="H4" sqref="H4:J4"/>
    </sheetView>
  </sheetViews>
  <sheetFormatPr defaultColWidth="9" defaultRowHeight="13.5" x14ac:dyDescent="0.3"/>
  <cols>
    <col min="1" max="1" width="11.15234375" style="1" bestFit="1" customWidth="1"/>
    <col min="2" max="2" width="6.3828125" style="2" bestFit="1" customWidth="1"/>
    <col min="3" max="3" width="0.84375" style="1" customWidth="1"/>
    <col min="4" max="5" width="9.15234375" style="6" customWidth="1"/>
    <col min="6" max="6" width="8.15234375" style="7" customWidth="1"/>
    <col min="7" max="7" width="0.84375" style="1" customWidth="1"/>
    <col min="8" max="9" width="9.15234375" style="6" customWidth="1"/>
    <col min="10" max="10" width="8.15234375" style="7" customWidth="1"/>
    <col min="11" max="11" width="0.84375" style="1" customWidth="1"/>
    <col min="12" max="13" width="9.15234375" style="6" customWidth="1"/>
    <col min="14" max="14" width="8.15234375" style="7" customWidth="1"/>
    <col min="15" max="15" width="0.84375" style="1" customWidth="1"/>
    <col min="16" max="17" width="9.15234375" style="6" customWidth="1"/>
    <col min="18" max="18" width="8.15234375" style="7" customWidth="1"/>
    <col min="19" max="16384" width="9" style="1"/>
  </cols>
  <sheetData>
    <row r="1" spans="1:18" ht="12.65" customHeight="1" x14ac:dyDescent="0.3">
      <c r="D1" s="3"/>
      <c r="E1" s="3"/>
      <c r="F1" s="4"/>
      <c r="G1" s="5"/>
      <c r="H1" s="3"/>
      <c r="I1" s="3"/>
      <c r="J1" s="4"/>
      <c r="K1" s="5"/>
      <c r="L1" s="3"/>
      <c r="M1" s="3"/>
      <c r="N1" s="4"/>
    </row>
    <row r="2" spans="1:18" ht="18" customHeight="1" x14ac:dyDescent="0.45">
      <c r="D2" s="3"/>
      <c r="E2" s="3"/>
      <c r="F2" s="8"/>
      <c r="G2" s="5"/>
      <c r="H2" s="3"/>
      <c r="I2" s="9" t="s">
        <v>0</v>
      </c>
      <c r="J2" s="4"/>
      <c r="K2" s="5"/>
      <c r="L2" s="3"/>
      <c r="M2" s="3"/>
      <c r="N2" s="4"/>
    </row>
    <row r="3" spans="1:18" ht="22.5" customHeight="1" x14ac:dyDescent="0.45">
      <c r="D3" s="3"/>
      <c r="E3" s="3"/>
      <c r="F3" s="10"/>
      <c r="G3" s="5"/>
      <c r="H3" s="3"/>
      <c r="I3" s="9" t="s">
        <v>29</v>
      </c>
      <c r="J3" s="4"/>
      <c r="K3" s="5"/>
      <c r="L3" s="3"/>
      <c r="M3" s="3"/>
      <c r="N3" s="4"/>
    </row>
    <row r="4" spans="1:18" ht="22.5" customHeight="1" x14ac:dyDescent="0.45">
      <c r="D4" s="3"/>
      <c r="E4" s="3"/>
      <c r="F4" s="10"/>
      <c r="G4" s="5"/>
      <c r="H4" s="11" t="s">
        <v>1</v>
      </c>
      <c r="I4" s="11"/>
      <c r="J4" s="11"/>
      <c r="K4" s="5"/>
      <c r="L4" s="3"/>
      <c r="M4" s="3"/>
      <c r="N4" s="4"/>
    </row>
    <row r="5" spans="1:18" ht="15" customHeight="1" x14ac:dyDescent="0.3">
      <c r="J5" s="12"/>
      <c r="K5" s="13"/>
    </row>
    <row r="7" spans="1:18" s="14" customFormat="1" ht="12.75" customHeight="1" x14ac:dyDescent="0.3">
      <c r="B7" s="15"/>
      <c r="D7" s="16"/>
      <c r="E7" s="17" t="s">
        <v>21</v>
      </c>
      <c r="F7" s="18"/>
      <c r="H7" s="16"/>
      <c r="I7" s="17" t="s">
        <v>25</v>
      </c>
      <c r="J7" s="18"/>
      <c r="L7" s="16"/>
      <c r="M7" s="17" t="s">
        <v>26</v>
      </c>
      <c r="N7" s="18"/>
      <c r="P7" s="16"/>
      <c r="Q7" s="17" t="s">
        <v>27</v>
      </c>
      <c r="R7" s="18"/>
    </row>
    <row r="8" spans="1:18" s="19" customFormat="1" ht="17.25" customHeight="1" x14ac:dyDescent="0.3">
      <c r="B8" s="2"/>
      <c r="D8" s="20" t="s">
        <v>22</v>
      </c>
      <c r="E8" s="21" t="s">
        <v>23</v>
      </c>
      <c r="F8" s="22" t="s">
        <v>2</v>
      </c>
      <c r="G8" s="15"/>
      <c r="H8" s="20" t="s">
        <v>22</v>
      </c>
      <c r="I8" s="21" t="s">
        <v>23</v>
      </c>
      <c r="J8" s="22" t="s">
        <v>2</v>
      </c>
      <c r="K8" s="23"/>
      <c r="L8" s="20" t="s">
        <v>22</v>
      </c>
      <c r="M8" s="21" t="s">
        <v>23</v>
      </c>
      <c r="N8" s="22" t="s">
        <v>2</v>
      </c>
      <c r="O8" s="23"/>
      <c r="P8" s="20" t="s">
        <v>22</v>
      </c>
      <c r="Q8" s="21" t="s">
        <v>23</v>
      </c>
      <c r="R8" s="22" t="s">
        <v>2</v>
      </c>
    </row>
    <row r="9" spans="1:18" s="24" customFormat="1" ht="1.5" customHeight="1" x14ac:dyDescent="0.2">
      <c r="B9" s="25"/>
      <c r="D9" s="26"/>
      <c r="E9" s="27"/>
      <c r="F9" s="28"/>
      <c r="G9" s="29"/>
      <c r="H9" s="26"/>
      <c r="I9" s="27"/>
      <c r="J9" s="28"/>
      <c r="K9" s="29"/>
      <c r="L9" s="26"/>
      <c r="M9" s="27"/>
      <c r="N9" s="28"/>
      <c r="O9" s="29"/>
      <c r="P9" s="26"/>
      <c r="Q9" s="27"/>
      <c r="R9" s="28"/>
    </row>
    <row r="10" spans="1:18" s="19" customFormat="1" x14ac:dyDescent="0.3">
      <c r="B10" s="2"/>
      <c r="D10" s="30"/>
      <c r="E10" s="31"/>
      <c r="F10" s="32"/>
      <c r="G10" s="33"/>
      <c r="H10" s="34"/>
      <c r="I10" s="35"/>
      <c r="J10" s="36"/>
      <c r="L10" s="37"/>
      <c r="M10" s="35"/>
      <c r="N10" s="36"/>
      <c r="P10" s="34"/>
      <c r="Q10" s="35"/>
      <c r="R10" s="36"/>
    </row>
    <row r="11" spans="1:18" ht="15" customHeight="1" x14ac:dyDescent="0.3">
      <c r="A11" s="38" t="s">
        <v>3</v>
      </c>
      <c r="B11" s="39"/>
      <c r="C11" s="40"/>
      <c r="D11" s="41">
        <v>1674.191286</v>
      </c>
      <c r="E11" s="42">
        <v>2704.7175719999996</v>
      </c>
      <c r="F11" s="43">
        <f>IF(D11="","",IF(E11="","",IF(D11=0,0,IF(E11=0,0,(E11-D11)/D11))))</f>
        <v>0.61553676370048882</v>
      </c>
      <c r="G11" s="44"/>
      <c r="H11" s="45">
        <v>9498.0430000000015</v>
      </c>
      <c r="I11" s="46">
        <v>10528.201999999999</v>
      </c>
      <c r="J11" s="43">
        <f>IF(H11="","",IF(I11="","",IF(H11=0,0,IF(I11=0,0,(I11-H11)/H11))))</f>
        <v>0.10846013226092972</v>
      </c>
      <c r="L11" s="47">
        <v>30942.94958309002</v>
      </c>
      <c r="M11" s="46">
        <v>27306.440932200043</v>
      </c>
      <c r="N11" s="43">
        <f>IF(L11="","",IF(M11="","",IF(L11=0,0,IF(M11=0,0,(M11-L11)/L11))))</f>
        <v>-0.11752301250806706</v>
      </c>
      <c r="P11" s="45">
        <v>1985.0658666465999</v>
      </c>
      <c r="Q11" s="46">
        <v>1319.6111999999998</v>
      </c>
      <c r="R11" s="43">
        <f>IF(P11="","",IF(Q11="","",IF(P11=0,0,IF(Q11=0,0,(Q11-P11)/P11))))</f>
        <v>-0.33523052198301218</v>
      </c>
    </row>
    <row r="12" spans="1:18" ht="15" customHeight="1" x14ac:dyDescent="0.3">
      <c r="A12" s="48"/>
      <c r="B12" s="49" t="s">
        <v>4</v>
      </c>
      <c r="C12" s="50"/>
      <c r="D12" s="42">
        <f>IF(D11="","",D11)</f>
        <v>1674.191286</v>
      </c>
      <c r="E12" s="42">
        <f>IF(E11="","",E11)</f>
        <v>2704.7175719999996</v>
      </c>
      <c r="F12" s="43">
        <f>IF(D12="","",IF(E12="","",IF(D12=0,0,IF(E12=0,0,(E12-D12)/D12))))</f>
        <v>0.61553676370048882</v>
      </c>
      <c r="G12" s="44"/>
      <c r="H12" s="45">
        <f>IF(H11="","",H11)</f>
        <v>9498.0430000000015</v>
      </c>
      <c r="I12" s="46">
        <f>IF(I11="","",I11)</f>
        <v>10528.201999999999</v>
      </c>
      <c r="J12" s="43">
        <f>IF(H12="","",IF(I12="","",IF(H12=0,0,IF(I12=0,0,(I12-H12)/H12))))</f>
        <v>0.10846013226092972</v>
      </c>
      <c r="L12" s="47">
        <f>IF(L11="","",L11)</f>
        <v>30942.94958309002</v>
      </c>
      <c r="M12" s="46">
        <f>IF(M11="","",M11)</f>
        <v>27306.440932200043</v>
      </c>
      <c r="N12" s="43">
        <f>IF(L12="","",IF(M12="","",IF(L12=0,0,IF(M12=0,0,(M12-L12)/L12))))</f>
        <v>-0.11752301250806706</v>
      </c>
      <c r="P12" s="45">
        <f>IF(P11="","",P11)</f>
        <v>1985.0658666465999</v>
      </c>
      <c r="Q12" s="46">
        <f>IF(Q11="","",Q11)</f>
        <v>1319.6111999999998</v>
      </c>
      <c r="R12" s="43">
        <f>IF(P12="","",IF(Q12="","",IF(P12=0,0,IF(Q12=0,0,(Q12-P12)/P12))))</f>
        <v>-0.33523052198301218</v>
      </c>
    </row>
    <row r="13" spans="1:18" ht="15" customHeight="1" x14ac:dyDescent="0.3">
      <c r="A13" s="48"/>
      <c r="D13" s="41"/>
      <c r="E13" s="42"/>
      <c r="F13" s="43"/>
      <c r="G13" s="44"/>
      <c r="H13" s="45"/>
      <c r="I13" s="46"/>
      <c r="J13" s="43"/>
      <c r="L13" s="47"/>
      <c r="M13" s="46"/>
      <c r="N13" s="43"/>
      <c r="P13" s="45"/>
      <c r="Q13" s="46"/>
      <c r="R13" s="43"/>
    </row>
    <row r="14" spans="1:18" ht="15" customHeight="1" x14ac:dyDescent="0.3">
      <c r="A14" s="38" t="s">
        <v>5</v>
      </c>
      <c r="B14" s="39"/>
      <c r="C14" s="40"/>
      <c r="D14" s="41">
        <v>2471.4002859999996</v>
      </c>
      <c r="E14" s="42">
        <v>2380.694857</v>
      </c>
      <c r="F14" s="43">
        <f>IF(D14="","",IF(E14="","",IF(D14=0,0,IF(E14=0,0,(E14-D14)/D14))))</f>
        <v>-3.6702038724292542E-2</v>
      </c>
      <c r="G14" s="44"/>
      <c r="H14" s="45">
        <v>13988.974</v>
      </c>
      <c r="I14" s="46">
        <v>11668.107</v>
      </c>
      <c r="J14" s="43">
        <f>IF(H14="","",IF(I14="","",IF(H14=0,0,IF(I14=0,0,(I14-H14)/H14))))</f>
        <v>-0.16590687780247501</v>
      </c>
      <c r="L14" s="47">
        <v>33538.112217149959</v>
      </c>
      <c r="M14" s="46">
        <v>31222.579317010051</v>
      </c>
      <c r="N14" s="43">
        <f>IF(L14="","",IF(M14="","",IF(L14=0,0,IF(M14=0,0,(M14-L14)/L14))))</f>
        <v>-6.9041837690430388E-2</v>
      </c>
      <c r="P14" s="45">
        <v>1169.2350666266002</v>
      </c>
      <c r="Q14" s="46">
        <v>2438.1663999999996</v>
      </c>
      <c r="R14" s="43">
        <f>IF(P14="","",IF(Q14="","",IF(P14=0,0,IF(Q14=0,0,(Q14-P14)/P14))))</f>
        <v>1.0852662305403107</v>
      </c>
    </row>
    <row r="15" spans="1:18" ht="15" customHeight="1" x14ac:dyDescent="0.3">
      <c r="A15" s="48"/>
      <c r="B15" s="49" t="s">
        <v>4</v>
      </c>
      <c r="C15" s="50"/>
      <c r="D15" s="42">
        <f>IF(D14="","",D14+D12)</f>
        <v>4145.5915719999994</v>
      </c>
      <c r="E15" s="42">
        <f>IF(E14="","",E14+E12)</f>
        <v>5085.412429</v>
      </c>
      <c r="F15" s="43">
        <f>IF(D15="","",IF(E15="","",IF(D15=0,0,IF(E15=0,0,(E15-D15)/D15))))</f>
        <v>0.22670367803420474</v>
      </c>
      <c r="G15" s="44"/>
      <c r="H15" s="45">
        <f>IF(H14="","",H14+H12)</f>
        <v>23487.017</v>
      </c>
      <c r="I15" s="46">
        <f>IF(I14="","",I14+I12)</f>
        <v>22196.309000000001</v>
      </c>
      <c r="J15" s="43">
        <f>IF(H15="","",IF(I15="","",IF(H15=0,0,IF(I15=0,0,(I15-H15)/H15))))</f>
        <v>-5.4954105070047797E-2</v>
      </c>
      <c r="L15" s="47">
        <f>IF(L14="","",L14+L12)</f>
        <v>64481.061800239979</v>
      </c>
      <c r="M15" s="46">
        <f>IF(M14="","",M14+M12)</f>
        <v>58529.020249210094</v>
      </c>
      <c r="N15" s="43">
        <f>IF(L15="","",IF(M15="","",IF(L15=0,0,IF(M15=0,0,(M15-L15)/L15))))</f>
        <v>-9.2306816681603288E-2</v>
      </c>
      <c r="P15" s="45">
        <f>IF(P14="","",P14+P12)</f>
        <v>3154.3009332731999</v>
      </c>
      <c r="Q15" s="46">
        <f>IF(Q14="","",Q14+Q12)</f>
        <v>3757.7775999999994</v>
      </c>
      <c r="R15" s="43">
        <f>IF(P15="","",IF(Q15="","",IF(P15=0,0,IF(Q15=0,0,(Q15-P15)/P15))))</f>
        <v>0.19131867234385125</v>
      </c>
    </row>
    <row r="16" spans="1:18" ht="15" customHeight="1" x14ac:dyDescent="0.3">
      <c r="A16" s="48"/>
      <c r="D16" s="41"/>
      <c r="E16" s="42"/>
      <c r="F16" s="43"/>
      <c r="G16" s="44"/>
      <c r="H16" s="45"/>
      <c r="I16" s="46"/>
      <c r="J16" s="43"/>
      <c r="L16" s="47"/>
      <c r="M16" s="46"/>
      <c r="N16" s="43"/>
      <c r="P16" s="45"/>
      <c r="Q16" s="46"/>
      <c r="R16" s="43"/>
    </row>
    <row r="17" spans="1:18" ht="15" customHeight="1" x14ac:dyDescent="0.3">
      <c r="A17" s="38" t="s">
        <v>6</v>
      </c>
      <c r="B17" s="39"/>
      <c r="C17" s="40"/>
      <c r="D17" s="41">
        <v>4302.9503929999992</v>
      </c>
      <c r="E17" s="42">
        <v>3518.1339999999996</v>
      </c>
      <c r="F17" s="43">
        <f>IF(D17="","",IF(E17="","",IF(D17=0,0,IF(E17=0,0,(E17-D17)/D17))))</f>
        <v>-0.18239029533706264</v>
      </c>
      <c r="G17" s="44"/>
      <c r="H17" s="45">
        <v>18481.881000000001</v>
      </c>
      <c r="I17" s="46">
        <v>20065.837</v>
      </c>
      <c r="J17" s="43">
        <f>IF(H17="","",IF(I17="","",IF(H17=0,0,IF(I17=0,0,(I17-H17)/H17))))</f>
        <v>8.5703181402369072E-2</v>
      </c>
      <c r="L17" s="47">
        <v>39916.663254760002</v>
      </c>
      <c r="M17" s="46">
        <v>42545.368752450027</v>
      </c>
      <c r="N17" s="43">
        <f>IF(L17="","",IF(M17="","",IF(L17=0,0,IF(M17=0,0,(M17-L17)/L17))))</f>
        <v>6.5854840644190268E-2</v>
      </c>
      <c r="P17" s="45">
        <v>2268.9716666265999</v>
      </c>
      <c r="Q17" s="46">
        <v>2438.22679999</v>
      </c>
      <c r="R17" s="43">
        <f>IF(P17="","",IF(Q17="","",IF(P17=0,0,IF(Q17=0,0,(Q17-P17)/P17))))</f>
        <v>7.4595525300252263E-2</v>
      </c>
    </row>
    <row r="18" spans="1:18" ht="15" customHeight="1" x14ac:dyDescent="0.3">
      <c r="A18" s="48"/>
      <c r="B18" s="49" t="s">
        <v>4</v>
      </c>
      <c r="C18" s="50"/>
      <c r="D18" s="42">
        <f>IF(D17="","",D17+D15)</f>
        <v>8448.5419649999985</v>
      </c>
      <c r="E18" s="42">
        <f>IF(E17="","",E17+E15)</f>
        <v>8603.546429</v>
      </c>
      <c r="F18" s="43">
        <f>IF(D18="","",IF(E18="","",IF(D18=0,0,IF(E18=0,0,(E18-D18)/D18))))</f>
        <v>1.8346889278900741E-2</v>
      </c>
      <c r="G18" s="44"/>
      <c r="H18" s="45">
        <f>IF(H17="","",H17+H15)</f>
        <v>41968.898000000001</v>
      </c>
      <c r="I18" s="46">
        <f>IF(I17="","",I17+I15)</f>
        <v>42262.146000000001</v>
      </c>
      <c r="J18" s="43">
        <f>IF(H18="","",IF(I18="","",IF(H18=0,0,IF(I18=0,0,(I18-H18)/H18))))</f>
        <v>6.9872694775068812E-3</v>
      </c>
      <c r="L18" s="47">
        <f>IF(L17="","",L17+L15)</f>
        <v>104397.72505499999</v>
      </c>
      <c r="M18" s="46">
        <f>IF(M17="","",M17+M15)</f>
        <v>101074.38900166012</v>
      </c>
      <c r="N18" s="43">
        <f>IF(L18="","",IF(M18="","",IF(L18=0,0,IF(M18=0,0,(M18-L18)/L18))))</f>
        <v>-3.1833414488572707E-2</v>
      </c>
      <c r="P18" s="45">
        <f>IF(P17="","",P17+P15)</f>
        <v>5423.2725998997994</v>
      </c>
      <c r="Q18" s="46">
        <f>IF(Q17="","",Q17+Q15)</f>
        <v>6196.004399989999</v>
      </c>
      <c r="R18" s="43">
        <f>IF(P18="","",IF(Q18="","",IF(P18=0,0,IF(Q18=0,0,(Q18-P18)/P18))))</f>
        <v>0.14248441063141037</v>
      </c>
    </row>
    <row r="19" spans="1:18" ht="15" customHeight="1" x14ac:dyDescent="0.3">
      <c r="A19" s="48"/>
      <c r="D19" s="41"/>
      <c r="E19" s="42"/>
      <c r="F19" s="43"/>
      <c r="G19" s="44"/>
      <c r="H19" s="45"/>
      <c r="I19" s="46"/>
      <c r="J19" s="43"/>
      <c r="L19" s="47"/>
      <c r="M19" s="46"/>
      <c r="N19" s="43"/>
      <c r="P19" s="45"/>
      <c r="Q19" s="46"/>
      <c r="R19" s="43"/>
    </row>
    <row r="20" spans="1:18" ht="15" customHeight="1" x14ac:dyDescent="0.3">
      <c r="A20" s="38" t="s">
        <v>7</v>
      </c>
      <c r="B20" s="39"/>
      <c r="C20" s="40"/>
      <c r="D20" s="41">
        <v>4894.6730709999993</v>
      </c>
      <c r="E20" s="42">
        <v>5098.6451429999997</v>
      </c>
      <c r="F20" s="43">
        <f>IF(D20="","",IF(E20="","",IF(D20=0,0,IF(E20=0,0,(E20-D20)/D20))))</f>
        <v>4.1672256561627367E-2</v>
      </c>
      <c r="G20" s="44"/>
      <c r="H20" s="45">
        <v>23673.058999999997</v>
      </c>
      <c r="I20" s="46">
        <v>23327.798332999999</v>
      </c>
      <c r="J20" s="43">
        <f>IF(H20="","",IF(I20="","",IF(H20=0,0,IF(I20=0,0,(I20-H20)/H20))))</f>
        <v>-1.4584539623713129E-2</v>
      </c>
      <c r="L20" s="47">
        <v>45945.762947289921</v>
      </c>
      <c r="M20" s="46">
        <v>48515.796962740002</v>
      </c>
      <c r="N20" s="43">
        <f>IF(L20="","",IF(M20="","",IF(L20=0,0,IF(M20=0,0,(M20-L20)/L20))))</f>
        <v>5.5936257243099551E-2</v>
      </c>
      <c r="P20" s="45">
        <v>2723.2638666265998</v>
      </c>
      <c r="Q20" s="46">
        <v>1699.5315329800001</v>
      </c>
      <c r="R20" s="43">
        <f>IF(P20="","",IF(Q20="","",IF(P20=0,0,IF(Q20=0,0,(Q20-P20)/P20))))</f>
        <v>-0.37592109460723394</v>
      </c>
    </row>
    <row r="21" spans="1:18" ht="15" customHeight="1" x14ac:dyDescent="0.3">
      <c r="A21" s="48"/>
      <c r="B21" s="49" t="s">
        <v>4</v>
      </c>
      <c r="C21" s="50"/>
      <c r="D21" s="42">
        <f>IF(D20="","",D20+D18)</f>
        <v>13343.215035999998</v>
      </c>
      <c r="E21" s="42">
        <f>IF(E20="","",E20+E18)</f>
        <v>13702.191572</v>
      </c>
      <c r="F21" s="43">
        <f>IF(D21="","",IF(E21="","",IF(D21=0,0,IF(E21=0,0,(E21-D21)/D21))))</f>
        <v>2.6903301418097748E-2</v>
      </c>
      <c r="G21" s="44"/>
      <c r="H21" s="45">
        <f>IF(H20="","",H20+H18)</f>
        <v>65641.956999999995</v>
      </c>
      <c r="I21" s="46">
        <f>IF(I20="","",I20+I18)</f>
        <v>65589.944332999992</v>
      </c>
      <c r="J21" s="43">
        <f>IF(H21="","",IF(I21="","",IF(H21=0,0,IF(I21=0,0,(I21-H21)/H21))))</f>
        <v>-7.9236923116114135E-4</v>
      </c>
      <c r="L21" s="47">
        <f>IF(L20="","",L20+L18)</f>
        <v>150343.4880022899</v>
      </c>
      <c r="M21" s="46">
        <f>IF(M20="","",M20+M18)</f>
        <v>149590.18596440012</v>
      </c>
      <c r="N21" s="43">
        <f>IF(L21="","",IF(M21="","",IF(L21=0,0,IF(M21=0,0,(M21-L21)/L21))))</f>
        <v>-5.010539850441041E-3</v>
      </c>
      <c r="P21" s="45">
        <f>IF(P20="","",P20+P18)</f>
        <v>8146.5364665263987</v>
      </c>
      <c r="Q21" s="46">
        <f>IF(Q20="","",Q20+Q18)</f>
        <v>7895.5359329699986</v>
      </c>
      <c r="R21" s="43">
        <f>IF(P21="","",IF(Q21="","",IF(P21=0,0,IF(Q21=0,0,(Q21-P21)/P21))))</f>
        <v>-3.0810705210459116E-2</v>
      </c>
    </row>
    <row r="22" spans="1:18" ht="15" customHeight="1" x14ac:dyDescent="0.3">
      <c r="A22" s="48"/>
      <c r="D22" s="41"/>
      <c r="E22" s="42"/>
      <c r="F22" s="43"/>
      <c r="G22" s="44"/>
      <c r="H22" s="45"/>
      <c r="I22" s="46"/>
      <c r="J22" s="43"/>
      <c r="L22" s="47"/>
      <c r="M22" s="46"/>
      <c r="N22" s="43"/>
      <c r="P22" s="45"/>
      <c r="Q22" s="46"/>
      <c r="R22" s="43"/>
    </row>
    <row r="23" spans="1:18" ht="15" customHeight="1" x14ac:dyDescent="0.3">
      <c r="A23" s="38" t="s">
        <v>8</v>
      </c>
      <c r="B23" s="39"/>
      <c r="C23" s="40"/>
      <c r="D23" s="41">
        <v>5091.6245709999994</v>
      </c>
      <c r="E23" s="42">
        <v>5111.8638570000003</v>
      </c>
      <c r="F23" s="43">
        <f>IF(D23="","",IF(E23="","",IF(D23=0,0,IF(E23=0,0,(E23-D23)/D23))))</f>
        <v>3.9750153841420967E-3</v>
      </c>
      <c r="G23" s="44"/>
      <c r="H23" s="45">
        <v>22301.927000000003</v>
      </c>
      <c r="I23" s="46">
        <v>23315.983333</v>
      </c>
      <c r="J23" s="43">
        <f>IF(H23="","",IF(I23="","",IF(H23=0,0,IF(I23=0,0,(I23-H23)/H23))))</f>
        <v>4.5469449030121775E-2</v>
      </c>
      <c r="L23" s="47">
        <v>45570.20215465995</v>
      </c>
      <c r="M23" s="46">
        <v>46273.205710359907</v>
      </c>
      <c r="N23" s="43">
        <f>IF(L23="","",IF(M23="","",IF(L23=0,0,IF(M23=0,0,(M23-L23)/L23))))</f>
        <v>1.5426825479378944E-2</v>
      </c>
      <c r="P23" s="45">
        <v>2331.3122666266004</v>
      </c>
      <c r="Q23" s="46">
        <v>910.12053300000002</v>
      </c>
      <c r="R23" s="43">
        <f>IF(P23="","",IF(Q23="","",IF(P23=0,0,IF(Q23=0,0,(Q23-P23)/P23))))</f>
        <v>-0.60961019850123255</v>
      </c>
    </row>
    <row r="24" spans="1:18" ht="15" customHeight="1" x14ac:dyDescent="0.3">
      <c r="A24" s="48"/>
      <c r="B24" s="49" t="s">
        <v>4</v>
      </c>
      <c r="C24" s="50"/>
      <c r="D24" s="42">
        <f>IF(D23="","",D23+D21)</f>
        <v>18434.839606999998</v>
      </c>
      <c r="E24" s="42">
        <f>IF(E23="","",E23+E21)</f>
        <v>18814.055429</v>
      </c>
      <c r="F24" s="43">
        <f>IF(D24="","",IF(E24="","",IF(D24=0,0,IF(E24=0,0,(E24-D24)/D24))))</f>
        <v>2.0570605987589266E-2</v>
      </c>
      <c r="G24" s="44"/>
      <c r="H24" s="45">
        <f>IF(H23="","",H23+H21)</f>
        <v>87943.883999999991</v>
      </c>
      <c r="I24" s="46">
        <f>IF(I23="","",I23+I21)</f>
        <v>88905.927665999989</v>
      </c>
      <c r="J24" s="43">
        <f>IF(H24="","",IF(I24="","",IF(H24=0,0,IF(I24=0,0,(I24-H24)/H24))))</f>
        <v>1.0939290172810628E-2</v>
      </c>
      <c r="L24" s="47">
        <f>IF(L23="","",L23+L21)</f>
        <v>195913.69015694986</v>
      </c>
      <c r="M24" s="46">
        <f>IF(M23="","",M23+M21)</f>
        <v>195863.39167476003</v>
      </c>
      <c r="N24" s="43">
        <f>IF(L24="","",IF(M24="","",IF(L24=0,0,IF(M24=0,0,(M24-L24)/L24))))</f>
        <v>-2.5673796532306177E-4</v>
      </c>
      <c r="P24" s="45">
        <f>IF(P23="","",P23+P21)</f>
        <v>10477.848733153</v>
      </c>
      <c r="Q24" s="46">
        <f>IF(Q23="","",Q23+Q21)</f>
        <v>8805.656465969998</v>
      </c>
      <c r="R24" s="43">
        <f>IF(P24="","",IF(Q24="","",IF(P24=0,0,IF(Q24=0,0,(Q24-P24)/P24))))</f>
        <v>-0.15959309107908878</v>
      </c>
    </row>
    <row r="25" spans="1:18" ht="15" customHeight="1" x14ac:dyDescent="0.3">
      <c r="A25" s="48"/>
      <c r="D25" s="41"/>
      <c r="E25" s="42"/>
      <c r="F25" s="43"/>
      <c r="G25" s="44"/>
      <c r="H25" s="45"/>
      <c r="I25" s="46"/>
      <c r="J25" s="43"/>
      <c r="L25" s="47"/>
      <c r="M25" s="46"/>
      <c r="N25" s="43"/>
      <c r="P25" s="45"/>
      <c r="Q25" s="46"/>
      <c r="R25" s="43"/>
    </row>
    <row r="26" spans="1:18" ht="15" customHeight="1" x14ac:dyDescent="0.3">
      <c r="A26" s="38" t="s">
        <v>9</v>
      </c>
      <c r="B26" s="39"/>
      <c r="C26" s="40"/>
      <c r="D26" s="41">
        <v>4500.1285719999996</v>
      </c>
      <c r="E26" s="42">
        <v>4754.1057150000006</v>
      </c>
      <c r="F26" s="43">
        <f>IF(D26="","",IF(E26="","",IF(D26=0,0,IF(E26=0,0,(E26-D26)/D26))))</f>
        <v>5.6437752596727585E-2</v>
      </c>
      <c r="G26" s="44"/>
      <c r="H26" s="45">
        <v>17675.207999999999</v>
      </c>
      <c r="I26" s="46">
        <v>21646.331332999998</v>
      </c>
      <c r="J26" s="43">
        <f>IF(H26="","",IF(I26="","",IF(H26=0,0,IF(I26=0,0,(I26-H26)/H26))))</f>
        <v>0.22467194349282904</v>
      </c>
      <c r="L26" s="47">
        <v>44463.918692219973</v>
      </c>
      <c r="M26" s="46">
        <v>44953.928341079954</v>
      </c>
      <c r="N26" s="43">
        <f>IF(L26="","",IF(M26="","",IF(L26=0,0,IF(M26=0,0,(M26-L26)/L26))))</f>
        <v>1.1020388289476608E-2</v>
      </c>
      <c r="P26" s="45">
        <v>3784.3134666665997</v>
      </c>
      <c r="Q26" s="46">
        <v>2536.6095329899999</v>
      </c>
      <c r="R26" s="43">
        <f>IF(P26="","",IF(Q26="","",IF(P26=0,0,IF(Q26=0,0,(Q26-P26)/P26))))</f>
        <v>-0.32970417082695735</v>
      </c>
    </row>
    <row r="27" spans="1:18" ht="15" customHeight="1" x14ac:dyDescent="0.3">
      <c r="A27" s="48"/>
      <c r="B27" s="49" t="s">
        <v>4</v>
      </c>
      <c r="C27" s="50"/>
      <c r="D27" s="42">
        <f>IF(D26="","",D26+D24)</f>
        <v>22934.968178999996</v>
      </c>
      <c r="E27" s="42">
        <f>IF(E26="","",E26+E24)</f>
        <v>23568.161144000002</v>
      </c>
      <c r="F27" s="43">
        <f>IF(D27="","",IF(E27="","",IF(D27=0,0,IF(E27=0,0,(E27-D27)/D27))))</f>
        <v>2.7608190255950637E-2</v>
      </c>
      <c r="G27" s="44"/>
      <c r="H27" s="45">
        <f>IF(H26="","",H26+H24)</f>
        <v>105619.09199999999</v>
      </c>
      <c r="I27" s="46">
        <f>IF(I26="","",I26+I24)</f>
        <v>110552.25899899998</v>
      </c>
      <c r="J27" s="43">
        <f>IF(H27="","",IF(I27="","",IF(H27=0,0,IF(I27=0,0,(I27-H27)/H27))))</f>
        <v>4.6707152140637545E-2</v>
      </c>
      <c r="L27" s="47">
        <f>IF(L26="","",L26+L24)</f>
        <v>240377.60884916983</v>
      </c>
      <c r="M27" s="46">
        <f>IF(M26="","",M26+M24)</f>
        <v>240817.32001584</v>
      </c>
      <c r="N27" s="43">
        <f>IF(L27="","",IF(M27="","",IF(L27=0,0,IF(M27=0,0,(M27-L27)/L27))))</f>
        <v>1.8292517708921631E-3</v>
      </c>
      <c r="P27" s="45">
        <f>IF(P26="","",P26+P24)</f>
        <v>14262.162199819599</v>
      </c>
      <c r="Q27" s="46">
        <f>IF(Q26="","",Q26+Q24)</f>
        <v>11342.265998959998</v>
      </c>
      <c r="R27" s="43">
        <f>IF(P27="","",IF(Q27="","",IF(P27=0,0,IF(Q27=0,0,(Q27-P27)/P27))))</f>
        <v>-0.20473026178993634</v>
      </c>
    </row>
    <row r="28" spans="1:18" ht="15" customHeight="1" x14ac:dyDescent="0.3">
      <c r="A28" s="48"/>
      <c r="D28" s="41"/>
      <c r="E28" s="42"/>
      <c r="F28" s="43"/>
      <c r="G28" s="44"/>
      <c r="H28" s="45"/>
      <c r="I28" s="46"/>
      <c r="J28" s="43"/>
      <c r="L28" s="47"/>
      <c r="M28" s="46"/>
      <c r="N28" s="43"/>
      <c r="P28" s="45"/>
      <c r="Q28" s="46"/>
      <c r="R28" s="43"/>
    </row>
    <row r="29" spans="1:18" ht="15" customHeight="1" x14ac:dyDescent="0.3">
      <c r="A29" s="38" t="s">
        <v>10</v>
      </c>
      <c r="B29" s="39"/>
      <c r="C29" s="40"/>
      <c r="D29" s="41">
        <v>3172.0480000000002</v>
      </c>
      <c r="E29" s="42" t="s">
        <v>24</v>
      </c>
      <c r="F29" s="43" t="str">
        <f>IF(D29="","",IF(E29="","",IF(D29=0,0,IF(E29=0,0,(E29-D29)/D29))))</f>
        <v/>
      </c>
      <c r="G29" s="44"/>
      <c r="H29" s="45">
        <v>14473.470000000001</v>
      </c>
      <c r="I29" s="46" t="s">
        <v>24</v>
      </c>
      <c r="J29" s="43" t="str">
        <f>IF(H29="","",IF(I29="","",IF(H29=0,0,IF(I29=0,0,(I29-H29)/H29))))</f>
        <v/>
      </c>
      <c r="L29" s="47">
        <v>39392.438259080023</v>
      </c>
      <c r="M29" s="46" t="s">
        <v>24</v>
      </c>
      <c r="N29" s="43" t="str">
        <f>IF(L29="","",IF(M29="","",IF(L29=0,0,IF(M29=0,0,(M29-L29)/L29))))</f>
        <v/>
      </c>
      <c r="P29" s="45">
        <v>1720.8144666365999</v>
      </c>
      <c r="Q29" s="46" t="s">
        <v>24</v>
      </c>
      <c r="R29" s="43" t="str">
        <f>IF(P29="","",IF(Q29="","",IF(P29=0,0,IF(Q29=0,0,(Q29-P29)/P29))))</f>
        <v/>
      </c>
    </row>
    <row r="30" spans="1:18" ht="15" customHeight="1" x14ac:dyDescent="0.3">
      <c r="A30" s="48"/>
      <c r="B30" s="49" t="s">
        <v>4</v>
      </c>
      <c r="C30" s="50"/>
      <c r="D30" s="42">
        <f>IF(D29="","",D29+D27)</f>
        <v>26107.016178999995</v>
      </c>
      <c r="E30" s="42" t="str">
        <f>IF(E29="","",E29+E27)</f>
        <v/>
      </c>
      <c r="F30" s="43" t="str">
        <f>IF(D30="","",IF(E30="","",IF(D30=0,0,IF(E30=0,0,(E30-D30)/D30))))</f>
        <v/>
      </c>
      <c r="G30" s="44"/>
      <c r="H30" s="45">
        <f>IF(H29="","",H29+H27)</f>
        <v>120092.56199999999</v>
      </c>
      <c r="I30" s="46" t="str">
        <f>IF(I29="","",I29+I27)</f>
        <v/>
      </c>
      <c r="J30" s="43" t="str">
        <f>IF(H30="","",IF(I30="","",IF(H30=0,0,IF(I30=0,0,(I30-H30)/H30))))</f>
        <v/>
      </c>
      <c r="L30" s="47">
        <f>IF(L29="","",L29+L27)</f>
        <v>279770.04710824986</v>
      </c>
      <c r="M30" s="46" t="str">
        <f>IF(M29="","",M29+M27)</f>
        <v/>
      </c>
      <c r="N30" s="43" t="str">
        <f>IF(L30="","",IF(M30="","",IF(L30=0,0,IF(M30=0,0,(M30-L30)/L30))))</f>
        <v/>
      </c>
      <c r="P30" s="45">
        <f>IF(P29="","",P29+P27)</f>
        <v>15982.976666456199</v>
      </c>
      <c r="Q30" s="46" t="str">
        <f>IF(Q29="","",Q29+Q27)</f>
        <v/>
      </c>
      <c r="R30" s="43" t="str">
        <f>IF(P30="","",IF(Q30="","",IF(P30=0,0,IF(Q30=0,0,(Q30-P30)/P30))))</f>
        <v/>
      </c>
    </row>
    <row r="31" spans="1:18" ht="15" customHeight="1" x14ac:dyDescent="0.3">
      <c r="A31" s="48"/>
      <c r="D31" s="41"/>
      <c r="E31" s="42"/>
      <c r="F31" s="43"/>
      <c r="G31" s="44"/>
      <c r="H31" s="45"/>
      <c r="I31" s="46"/>
      <c r="J31" s="43"/>
      <c r="L31" s="47"/>
      <c r="M31" s="46"/>
      <c r="N31" s="43"/>
      <c r="P31" s="45"/>
      <c r="Q31" s="46"/>
      <c r="R31" s="43"/>
    </row>
    <row r="32" spans="1:18" ht="15" customHeight="1" x14ac:dyDescent="0.3">
      <c r="A32" s="38" t="s">
        <v>11</v>
      </c>
      <c r="B32" s="39"/>
      <c r="C32" s="40"/>
      <c r="D32" s="41">
        <v>2343.4989999999998</v>
      </c>
      <c r="E32" s="42" t="s">
        <v>24</v>
      </c>
      <c r="F32" s="43" t="str">
        <f>IF(D32="","",IF(E32="","",IF(D32=0,0,IF(E32=0,0,(E32-D32)/D32))))</f>
        <v/>
      </c>
      <c r="G32" s="44"/>
      <c r="H32" s="45">
        <v>9944.85395117187</v>
      </c>
      <c r="I32" s="46" t="s">
        <v>24</v>
      </c>
      <c r="J32" s="43" t="str">
        <f>IF(H32="","",IF(I32="","",IF(H32=0,0,IF(I32=0,0,(I32-H32)/H32))))</f>
        <v/>
      </c>
      <c r="L32" s="47">
        <v>35651.822169957421</v>
      </c>
      <c r="M32" s="46" t="s">
        <v>24</v>
      </c>
      <c r="N32" s="43" t="str">
        <f>IF(L32="","",IF(M32="","",IF(L32=0,0,IF(M32=0,0,(M32-L32)/L32))))</f>
        <v/>
      </c>
      <c r="P32" s="45">
        <v>1639.5298666466001</v>
      </c>
      <c r="Q32" s="46" t="s">
        <v>24</v>
      </c>
      <c r="R32" s="43" t="str">
        <f>IF(P32="","",IF(Q32="","",IF(P32=0,0,IF(Q32=0,0,(Q32-P32)/P32))))</f>
        <v/>
      </c>
    </row>
    <row r="33" spans="1:18" ht="15" customHeight="1" x14ac:dyDescent="0.3">
      <c r="A33" s="48"/>
      <c r="B33" s="49" t="s">
        <v>4</v>
      </c>
      <c r="C33" s="50"/>
      <c r="D33" s="42">
        <f>IF(D32="","",D32+D30)</f>
        <v>28450.515178999995</v>
      </c>
      <c r="E33" s="42" t="str">
        <f>IF(E32="","",E32+E30)</f>
        <v/>
      </c>
      <c r="F33" s="43" t="str">
        <f>IF(D33="","",IF(E33="","",IF(D33=0,0,IF(E33=0,0,(E33-D33)/D33))))</f>
        <v/>
      </c>
      <c r="G33" s="44"/>
      <c r="H33" s="45">
        <f>IF(H32="","",H32+H30)</f>
        <v>130037.41595117186</v>
      </c>
      <c r="I33" s="46" t="str">
        <f>IF(I32="","",I32+I30)</f>
        <v/>
      </c>
      <c r="J33" s="43" t="str">
        <f>IF(H33="","",IF(I33="","",IF(H33=0,0,IF(I33=0,0,(I33-H33)/H33))))</f>
        <v/>
      </c>
      <c r="L33" s="47">
        <f>IF(L32="","",L32+L30)</f>
        <v>315421.8692782073</v>
      </c>
      <c r="M33" s="46" t="str">
        <f>IF(M32="","",M32+M30)</f>
        <v/>
      </c>
      <c r="N33" s="43" t="str">
        <f>IF(L33="","",IF(M33="","",IF(L33=0,0,IF(M33=0,0,(M33-L33)/L33))))</f>
        <v/>
      </c>
      <c r="P33" s="45">
        <f>IF(P32="","",P32+P30)</f>
        <v>17622.506533102798</v>
      </c>
      <c r="Q33" s="46" t="str">
        <f>IF(Q32="","",Q32+Q30)</f>
        <v/>
      </c>
      <c r="R33" s="43" t="str">
        <f>IF(P33="","",IF(Q33="","",IF(P33=0,0,IF(Q33=0,0,(Q33-P33)/P33))))</f>
        <v/>
      </c>
    </row>
    <row r="34" spans="1:18" ht="15" customHeight="1" x14ac:dyDescent="0.3">
      <c r="A34" s="48"/>
      <c r="D34" s="41"/>
      <c r="E34" s="42"/>
      <c r="F34" s="43"/>
      <c r="G34" s="44"/>
      <c r="H34" s="45"/>
      <c r="I34" s="46"/>
      <c r="J34" s="43"/>
      <c r="L34" s="47"/>
      <c r="M34" s="46"/>
      <c r="N34" s="43"/>
      <c r="P34" s="45"/>
      <c r="Q34" s="46"/>
      <c r="R34" s="43"/>
    </row>
    <row r="35" spans="1:18" ht="15" customHeight="1" x14ac:dyDescent="0.3">
      <c r="A35" s="38" t="s">
        <v>12</v>
      </c>
      <c r="B35" s="39"/>
      <c r="C35" s="40"/>
      <c r="D35" s="41">
        <v>2469.2470350000003</v>
      </c>
      <c r="E35" s="42" t="s">
        <v>24</v>
      </c>
      <c r="F35" s="43" t="str">
        <f>IF(D35="","",IF(E35="","",IF(D35=0,0,IF(E35=0,0,(E35-D35)/D35))))</f>
        <v/>
      </c>
      <c r="G35" s="44"/>
      <c r="H35" s="45">
        <v>9606.6519999999982</v>
      </c>
      <c r="I35" s="46" t="s">
        <v>24</v>
      </c>
      <c r="J35" s="43" t="str">
        <f>IF(H35="","",IF(I35="","",IF(H35=0,0,IF(I35=0,0,(I35-H35)/H35))))</f>
        <v/>
      </c>
      <c r="L35" s="47">
        <v>35145.607449930038</v>
      </c>
      <c r="M35" s="46" t="s">
        <v>24</v>
      </c>
      <c r="N35" s="43" t="str">
        <f>IF(L35="","",IF(M35="","",IF(L35=0,0,IF(M35=0,0,(M35-L35)/L35))))</f>
        <v/>
      </c>
      <c r="P35" s="45">
        <v>1848.8596666665999</v>
      </c>
      <c r="Q35" s="46" t="s">
        <v>24</v>
      </c>
      <c r="R35" s="43" t="str">
        <f>IF(P35="","",IF(Q35="","",IF(P35=0,0,IF(Q35=0,0,(Q35-P35)/P35))))</f>
        <v/>
      </c>
    </row>
    <row r="36" spans="1:18" ht="15" customHeight="1" x14ac:dyDescent="0.3">
      <c r="A36" s="48"/>
      <c r="B36" s="49" t="s">
        <v>4</v>
      </c>
      <c r="C36" s="50"/>
      <c r="D36" s="42">
        <f>IF(D35="","",D35+D33)</f>
        <v>30919.762213999995</v>
      </c>
      <c r="E36" s="42" t="str">
        <f>IF(E35="","",E35+E33)</f>
        <v/>
      </c>
      <c r="F36" s="43" t="str">
        <f>IF(D36="","",IF(E36="","",IF(D36=0,0,IF(E36=0,0,(E36-D36)/D36))))</f>
        <v/>
      </c>
      <c r="G36" s="44"/>
      <c r="H36" s="45">
        <f>IF(H35="","",H35+H33)</f>
        <v>139644.06795117186</v>
      </c>
      <c r="I36" s="46" t="str">
        <f>IF(I35="","",I35+I33)</f>
        <v/>
      </c>
      <c r="J36" s="43" t="str">
        <f>IF(H36="","",IF(I36="","",IF(H36=0,0,IF(I36=0,0,(I36-H36)/H36))))</f>
        <v/>
      </c>
      <c r="L36" s="47">
        <f>IF(L35="","",L35+L33)</f>
        <v>350567.47672813735</v>
      </c>
      <c r="M36" s="46" t="str">
        <f>IF(M35="","",M35+M33)</f>
        <v/>
      </c>
      <c r="N36" s="43" t="str">
        <f>IF(L36="","",IF(M36="","",IF(L36=0,0,IF(M36=0,0,(M36-L36)/L36))))</f>
        <v/>
      </c>
      <c r="P36" s="45">
        <f>IF(P35="","",P35+P33)</f>
        <v>19471.3661997694</v>
      </c>
      <c r="Q36" s="46" t="str">
        <f>IF(Q35="","",Q35+Q33)</f>
        <v/>
      </c>
      <c r="R36" s="43" t="str">
        <f>IF(P36="","",IF(Q36="","",IF(P36=0,0,IF(Q36=0,0,(Q36-P36)/P36))))</f>
        <v/>
      </c>
    </row>
    <row r="37" spans="1:18" ht="15" customHeight="1" x14ac:dyDescent="0.3">
      <c r="A37" s="48"/>
      <c r="D37" s="41"/>
      <c r="E37" s="42"/>
      <c r="F37" s="43"/>
      <c r="G37" s="44"/>
      <c r="H37" s="45"/>
      <c r="I37" s="46"/>
      <c r="J37" s="43"/>
      <c r="L37" s="47"/>
      <c r="M37" s="46"/>
      <c r="N37" s="43"/>
      <c r="P37" s="45"/>
      <c r="Q37" s="46"/>
      <c r="R37" s="43"/>
    </row>
    <row r="38" spans="1:18" ht="15" customHeight="1" x14ac:dyDescent="0.3">
      <c r="A38" s="38" t="s">
        <v>13</v>
      </c>
      <c r="B38" s="39"/>
      <c r="C38" s="40"/>
      <c r="D38" s="41">
        <v>2546.7427149999999</v>
      </c>
      <c r="E38" s="42" t="s">
        <v>24</v>
      </c>
      <c r="F38" s="43" t="str">
        <f>IF(D38="","",IF(E38="","",IF(D38=0,0,IF(E38=0,0,(E38-D38)/D38))))</f>
        <v/>
      </c>
      <c r="G38" s="44"/>
      <c r="H38" s="45">
        <v>8667.7693330000002</v>
      </c>
      <c r="I38" s="46" t="s">
        <v>24</v>
      </c>
      <c r="J38" s="43" t="str">
        <f>IF(H38="","",IF(I38="","",IF(H38=0,0,IF(I38=0,0,(I38-H38)/H38))))</f>
        <v/>
      </c>
      <c r="L38" s="47">
        <v>37464.397778900049</v>
      </c>
      <c r="M38" s="46" t="s">
        <v>24</v>
      </c>
      <c r="N38" s="43" t="str">
        <f>IF(L38="","",IF(M38="","",IF(L38=0,0,IF(M38=0,0,(M38-L38)/L38))))</f>
        <v/>
      </c>
      <c r="P38" s="45">
        <v>2874.9960666565999</v>
      </c>
      <c r="Q38" s="46" t="s">
        <v>24</v>
      </c>
      <c r="R38" s="43" t="str">
        <f>IF(P38="","",IF(Q38="","",IF(P38=0,0,IF(Q38=0,0,(Q38-P38)/P38))))</f>
        <v/>
      </c>
    </row>
    <row r="39" spans="1:18" ht="15" customHeight="1" x14ac:dyDescent="0.3">
      <c r="A39" s="48"/>
      <c r="B39" s="49" t="s">
        <v>4</v>
      </c>
      <c r="C39" s="50"/>
      <c r="D39" s="42">
        <f>IF(D38="","",D38+D36)</f>
        <v>33466.504928999995</v>
      </c>
      <c r="E39" s="42" t="str">
        <f>IF(E38="","",E38+E36)</f>
        <v/>
      </c>
      <c r="F39" s="43" t="str">
        <f>IF(D39="","",IF(E39="","",IF(D39=0,0,IF(E39=0,0,(E39-D39)/D39))))</f>
        <v/>
      </c>
      <c r="G39" s="44"/>
      <c r="H39" s="45">
        <f>IF(H38="","",H38+H36)</f>
        <v>148311.83728417187</v>
      </c>
      <c r="I39" s="46" t="str">
        <f>IF(I38="","",I38+I36)</f>
        <v/>
      </c>
      <c r="J39" s="43" t="str">
        <f>IF(H39="","",IF(I39="","",IF(H39=0,0,IF(I39=0,0,(I39-H39)/H39))))</f>
        <v/>
      </c>
      <c r="L39" s="47">
        <f>IF(L38="","",L38+L36)</f>
        <v>388031.8745070374</v>
      </c>
      <c r="M39" s="46" t="str">
        <f>IF(M38="","",M38+M36)</f>
        <v/>
      </c>
      <c r="N39" s="43" t="str">
        <f>IF(L39="","",IF(M39="","",IF(L39=0,0,IF(M39=0,0,(M39-L39)/L39))))</f>
        <v/>
      </c>
      <c r="P39" s="45">
        <f>IF(P38="","",P38+P36)</f>
        <v>22346.362266426</v>
      </c>
      <c r="Q39" s="46" t="str">
        <f>IF(Q38="","",Q38+Q36)</f>
        <v/>
      </c>
      <c r="R39" s="43" t="str">
        <f>IF(P39="","",IF(Q39="","",IF(P39=0,0,IF(Q39=0,0,(Q39-P39)/P39))))</f>
        <v/>
      </c>
    </row>
    <row r="40" spans="1:18" ht="15" customHeight="1" x14ac:dyDescent="0.3">
      <c r="A40" s="48"/>
      <c r="D40" s="41"/>
      <c r="E40" s="42"/>
      <c r="F40" s="43"/>
      <c r="G40" s="44"/>
      <c r="H40" s="45"/>
      <c r="I40" s="46"/>
      <c r="J40" s="43"/>
      <c r="L40" s="47"/>
      <c r="M40" s="46"/>
      <c r="N40" s="43"/>
      <c r="P40" s="45"/>
      <c r="Q40" s="46"/>
      <c r="R40" s="43"/>
    </row>
    <row r="41" spans="1:18" ht="15" customHeight="1" x14ac:dyDescent="0.3">
      <c r="A41" s="38" t="s">
        <v>14</v>
      </c>
      <c r="B41" s="39"/>
      <c r="C41" s="40"/>
      <c r="D41" s="41">
        <v>3351.6798560000002</v>
      </c>
      <c r="E41" s="42" t="s">
        <v>24</v>
      </c>
      <c r="F41" s="43" t="str">
        <f>IF(D41="","",IF(E41="","",IF(D41=0,0,IF(E41=0,0,(E41-D41)/D41))))</f>
        <v/>
      </c>
      <c r="G41" s="44"/>
      <c r="H41" s="45">
        <v>10808.601333000001</v>
      </c>
      <c r="I41" s="46" t="s">
        <v>24</v>
      </c>
      <c r="J41" s="43" t="str">
        <f>IF(H41="","",IF(I41="","",IF(H41=0,0,IF(I41=0,0,(I41-H41)/H41))))</f>
        <v/>
      </c>
      <c r="L41" s="47">
        <v>33264.176947820037</v>
      </c>
      <c r="M41" s="46" t="s">
        <v>24</v>
      </c>
      <c r="N41" s="43" t="str">
        <f>IF(L41="","",IF(M41="","",IF(L41=0,0,IF(M41=0,0,(M41-L41)/L41))))</f>
        <v/>
      </c>
      <c r="P41" s="45">
        <v>2552.3728666266002</v>
      </c>
      <c r="Q41" s="46" t="s">
        <v>24</v>
      </c>
      <c r="R41" s="43" t="str">
        <f>IF(P41="","",IF(Q41="","",IF(P41=0,0,IF(Q41=0,0,(Q41-P41)/P41))))</f>
        <v/>
      </c>
    </row>
    <row r="42" spans="1:18" ht="15" customHeight="1" x14ac:dyDescent="0.3">
      <c r="A42" s="48"/>
      <c r="B42" s="49" t="s">
        <v>4</v>
      </c>
      <c r="C42" s="50"/>
      <c r="D42" s="42">
        <f>IF(D41="","",D41+D39)</f>
        <v>36818.184784999998</v>
      </c>
      <c r="E42" s="42" t="str">
        <f>IF(E41="","",E41+E39)</f>
        <v/>
      </c>
      <c r="F42" s="43" t="str">
        <f>IF(D42="","",IF(E42="","",IF(D42=0,0,IF(E42=0,0,(E42-D42)/D42))))</f>
        <v/>
      </c>
      <c r="G42" s="44"/>
      <c r="H42" s="45">
        <f>IF(H41="","",H41+H39)</f>
        <v>159120.43861717187</v>
      </c>
      <c r="I42" s="46" t="str">
        <f>IF(I41="","",I41+I39)</f>
        <v/>
      </c>
      <c r="J42" s="43" t="str">
        <f>IF(H42="","",IF(I42="","",IF(H42=0,0,IF(I42=0,0,(I42-H42)/H42))))</f>
        <v/>
      </c>
      <c r="L42" s="47">
        <f>IF(L41="","",L41+L39)</f>
        <v>421296.05145485746</v>
      </c>
      <c r="M42" s="46" t="str">
        <f>IF(M41="","",M41+M39)</f>
        <v/>
      </c>
      <c r="N42" s="43" t="str">
        <f>IF(L42="","",IF(M42="","",IF(L42=0,0,IF(M42=0,0,(M42-L42)/L42))))</f>
        <v/>
      </c>
      <c r="P42" s="45">
        <f>IF(P41="","",P41+P39)</f>
        <v>24898.7351330526</v>
      </c>
      <c r="Q42" s="46" t="str">
        <f>IF(Q41="","",Q41+Q39)</f>
        <v/>
      </c>
      <c r="R42" s="43" t="str">
        <f>IF(P42="","",IF(Q42="","",IF(P42=0,0,IF(Q42=0,0,(Q42-P42)/P42))))</f>
        <v/>
      </c>
    </row>
    <row r="43" spans="1:18" ht="15" customHeight="1" x14ac:dyDescent="0.3">
      <c r="A43" s="48"/>
      <c r="D43" s="41"/>
      <c r="E43" s="42"/>
      <c r="F43" s="43"/>
      <c r="G43" s="44"/>
      <c r="H43" s="45"/>
      <c r="I43" s="46"/>
      <c r="J43" s="43"/>
      <c r="L43" s="47"/>
      <c r="M43" s="46"/>
      <c r="N43" s="43"/>
      <c r="P43" s="45"/>
      <c r="Q43" s="46"/>
      <c r="R43" s="43"/>
    </row>
    <row r="44" spans="1:18" ht="15" customHeight="1" x14ac:dyDescent="0.3">
      <c r="A44" s="38" t="s">
        <v>15</v>
      </c>
      <c r="B44" s="39"/>
      <c r="C44" s="40"/>
      <c r="D44" s="41">
        <v>3810.7262859999996</v>
      </c>
      <c r="E44" s="42" t="s">
        <v>24</v>
      </c>
      <c r="F44" s="43" t="str">
        <f>IF(D44="","",IF(E44="","",IF(D44=0,0,IF(E44=0,0,(E44-D44)/D44))))</f>
        <v/>
      </c>
      <c r="G44" s="44"/>
      <c r="H44" s="45">
        <v>11593.602332999997</v>
      </c>
      <c r="I44" s="46" t="s">
        <v>24</v>
      </c>
      <c r="J44" s="43" t="str">
        <f>IF(H44="","",IF(I44="","",IF(H44=0,0,IF(I44=0,0,(I44-H44)/H44))))</f>
        <v/>
      </c>
      <c r="L44" s="47">
        <v>24784.214183720029</v>
      </c>
      <c r="M44" s="46" t="s">
        <v>24</v>
      </c>
      <c r="N44" s="43" t="str">
        <f>IF(L44="","",IF(M44="","",IF(L44=0,0,IF(M44=0,0,(M44-L44)/L44))))</f>
        <v/>
      </c>
      <c r="P44" s="45">
        <v>2827.4706666465995</v>
      </c>
      <c r="Q44" s="46" t="s">
        <v>24</v>
      </c>
      <c r="R44" s="43" t="str">
        <f>IF(P44="","",IF(Q44="","",IF(P44=0,0,IF(Q44=0,0,(Q44-P44)/P44))))</f>
        <v/>
      </c>
    </row>
    <row r="45" spans="1:18" ht="15" customHeight="1" x14ac:dyDescent="0.3">
      <c r="A45" s="48"/>
      <c r="B45" s="49" t="s">
        <v>4</v>
      </c>
      <c r="C45" s="50"/>
      <c r="D45" s="42">
        <f>IF(D44="","",D44+D42)</f>
        <v>40628.911070999995</v>
      </c>
      <c r="E45" s="42" t="str">
        <f>IF(E44="","",E44+E42)</f>
        <v/>
      </c>
      <c r="F45" s="43" t="str">
        <f>IF(D45="","",IF(E45="","",IF(D45=0,0,IF(E45=0,0,(E45-D45)/D45))))</f>
        <v/>
      </c>
      <c r="G45" s="44"/>
      <c r="H45" s="45">
        <f>IF(H44="","",H44+H42)</f>
        <v>170714.04095017185</v>
      </c>
      <c r="I45" s="46" t="str">
        <f>IF(I44="","",I44+I42)</f>
        <v/>
      </c>
      <c r="J45" s="43" t="str">
        <f>IF(H45="","",IF(I45="","",IF(H45=0,0,IF(I45=0,0,(I45-H45)/H45))))</f>
        <v/>
      </c>
      <c r="L45" s="47">
        <f>IF(L44="","",L44+L42)</f>
        <v>446080.26563857746</v>
      </c>
      <c r="M45" s="46" t="str">
        <f>IF(M44="","",M44+M42)</f>
        <v/>
      </c>
      <c r="N45" s="43" t="str">
        <f>IF(L45="","",IF(M45="","",IF(L45=0,0,IF(M45=0,0,(M45-L45)/L45))))</f>
        <v/>
      </c>
      <c r="P45" s="45">
        <f>IF(P44="","",P44+P42)</f>
        <v>27726.205799699201</v>
      </c>
      <c r="Q45" s="46" t="str">
        <f>IF(Q44="","",Q44+Q42)</f>
        <v/>
      </c>
      <c r="R45" s="43" t="str">
        <f>IF(P45="","",IF(Q45="","",IF(P45=0,0,IF(Q45=0,0,(Q45-P45)/P45))))</f>
        <v/>
      </c>
    </row>
    <row r="46" spans="1:18" x14ac:dyDescent="0.3">
      <c r="D46" s="45"/>
      <c r="E46" s="46"/>
      <c r="F46" s="51"/>
      <c r="H46" s="45"/>
      <c r="I46" s="46"/>
      <c r="J46" s="51"/>
      <c r="L46" s="47"/>
      <c r="M46" s="46"/>
      <c r="N46" s="51"/>
      <c r="P46" s="45"/>
      <c r="Q46" s="46"/>
      <c r="R46" s="51"/>
    </row>
    <row r="47" spans="1:18" s="60" customFormat="1" ht="24" customHeight="1" x14ac:dyDescent="0.3">
      <c r="A47" s="52" t="s">
        <v>16</v>
      </c>
      <c r="B47" s="53"/>
      <c r="C47" s="54"/>
      <c r="D47" s="55">
        <f>D45</f>
        <v>40628.911070999995</v>
      </c>
      <c r="E47" s="56" t="str">
        <f>E45</f>
        <v/>
      </c>
      <c r="F47" s="57" t="str">
        <f>IF(D47="","",IF(E47="","",IF(D47=0,0,IF(E47=0,0,(E47-D47)/D47))))</f>
        <v/>
      </c>
      <c r="G47" s="58"/>
      <c r="H47" s="55">
        <f>H45</f>
        <v>170714.04095017185</v>
      </c>
      <c r="I47" s="56" t="str">
        <f>I45</f>
        <v/>
      </c>
      <c r="J47" s="57" t="str">
        <f>IF(H47="","",IF(I47="","",IF(H47=0,0,IF(I47=0,0,(I47-H47)/H47))))</f>
        <v/>
      </c>
      <c r="K47" s="58"/>
      <c r="L47" s="59">
        <f>L45</f>
        <v>446080.26563857746</v>
      </c>
      <c r="M47" s="56" t="str">
        <f>M45</f>
        <v/>
      </c>
      <c r="N47" s="57" t="str">
        <f>IF(L47="","",IF(M47="","",IF(L47=0,0,IF(M47=0,0,(M47-L47)/L47))))</f>
        <v/>
      </c>
      <c r="O47" s="58"/>
      <c r="P47" s="55">
        <f>P45</f>
        <v>27726.205799699201</v>
      </c>
      <c r="Q47" s="56" t="str">
        <f>Q45</f>
        <v/>
      </c>
      <c r="R47" s="57" t="str">
        <f>IF(P47="","",IF(Q47="","",IF(P47=0,0,IF(Q47=0,0,(Q47-P47)/P47))))</f>
        <v/>
      </c>
    </row>
    <row r="48" spans="1:18" x14ac:dyDescent="0.3">
      <c r="A48" s="61" t="s">
        <v>17</v>
      </c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3"/>
    </row>
    <row r="49" spans="1:18" x14ac:dyDescent="0.3">
      <c r="A49" s="64" t="s">
        <v>18</v>
      </c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3"/>
    </row>
    <row r="50" spans="1:18" x14ac:dyDescent="0.3">
      <c r="A50" s="65" t="s">
        <v>28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</row>
    <row r="51" spans="1:18" x14ac:dyDescent="0.3">
      <c r="A51" s="65" t="s">
        <v>19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</row>
    <row r="52" spans="1:18" x14ac:dyDescent="0.3">
      <c r="A52" s="66" t="s">
        <v>20</v>
      </c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</row>
  </sheetData>
  <mergeCells count="4">
    <mergeCell ref="H4:J4"/>
    <mergeCell ref="A50:R50"/>
    <mergeCell ref="A51:R51"/>
    <mergeCell ref="A52:R52"/>
  </mergeCells>
  <pageMargins left="0.51181102362204722" right="0.51181102362204722" top="0.51181102362204722" bottom="0.74803149606299213" header="0.51181102362204722" footer="0.51181102362204722"/>
  <pageSetup paperSize="9" scale="63" orientation="landscape" r:id="rId1"/>
  <headerFooter alignWithMargins="0">
    <oddFooter>&amp;L&amp;8
&amp;R&amp;8Date Issued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Production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Fischer</dc:creator>
  <cp:lastModifiedBy>Vanessa Fischer</cp:lastModifiedBy>
  <dcterms:created xsi:type="dcterms:W3CDTF">2026-04-10T06:49:00Z</dcterms:created>
  <dcterms:modified xsi:type="dcterms:W3CDTF">2026-04-10T07:20:17Z</dcterms:modified>
</cp:coreProperties>
</file>