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sabri\Downloads\"/>
    </mc:Choice>
  </mc:AlternateContent>
  <xr:revisionPtr revIDLastSave="0" documentId="8_{089B4F23-DFA8-4559-A608-6F467B59A56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STRUCTIONS" sheetId="2" r:id="rId1"/>
    <sheet name="CALCULATOR" sheetId="1" r:id="rId2"/>
    <sheet name="EXAMPLE" sheetId="4" r:id="rId3"/>
  </sheets>
  <definedNames>
    <definedName name="_xlnm.Print_Area" localSheetId="1">CALCULATOR!$A$1:$H$35</definedName>
    <definedName name="_xlnm.Print_Area" localSheetId="2">EXAMPLE!$A$1:$H$35</definedName>
    <definedName name="_xlnm.Print_Area" localSheetId="0">INSTRUCTIONS!$A$1:$R$47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4" l="1"/>
  <c r="F27" i="4"/>
  <c r="H27" i="4" s="1"/>
  <c r="H25" i="4"/>
  <c r="H24" i="4"/>
  <c r="H23" i="4"/>
  <c r="G22" i="4"/>
  <c r="F22" i="4"/>
  <c r="H17" i="4"/>
  <c r="G13" i="4"/>
  <c r="G16" i="4" s="1"/>
  <c r="G19" i="4" s="1"/>
  <c r="F13" i="4"/>
  <c r="H13" i="4" s="1"/>
  <c r="H10" i="4"/>
  <c r="H9" i="4"/>
  <c r="H7" i="4"/>
  <c r="F13" i="1"/>
  <c r="F19" i="1" s="1"/>
  <c r="G13" i="1"/>
  <c r="H19" i="4" l="1"/>
  <c r="F19" i="4"/>
  <c r="H22" i="4"/>
  <c r="G16" i="1"/>
  <c r="G19" i="1" s="1"/>
  <c r="F27" i="1" l="1"/>
  <c r="G22" i="1"/>
  <c r="F22" i="1"/>
  <c r="H22" i="1" l="1"/>
  <c r="H25" i="1"/>
  <c r="H24" i="1"/>
  <c r="H23" i="1"/>
  <c r="G27" i="1"/>
  <c r="H27" i="1" s="1"/>
  <c r="H17" i="1"/>
  <c r="H10" i="1"/>
  <c r="H9" i="1"/>
  <c r="H7" i="1"/>
  <c r="H13" i="1" l="1"/>
  <c r="H1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Cameron</author>
  </authors>
  <commentList>
    <comment ref="B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 xml:space="preserve">Farm Name </t>
        </r>
        <r>
          <rPr>
            <sz val="9"/>
            <color indexed="81"/>
            <rFont val="Tahoma"/>
            <family val="2"/>
          </rPr>
          <t>Enter the name of the business.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 xml:space="preserve">Cows </t>
        </r>
        <r>
          <rPr>
            <sz val="9"/>
            <color indexed="81"/>
            <rFont val="Tahoma"/>
            <family val="2"/>
          </rPr>
          <t xml:space="preserve">Enter the anticipated number of cows to be milked
</t>
        </r>
      </text>
    </comment>
    <comment ref="B4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 xml:space="preserve">Production </t>
        </r>
        <r>
          <rPr>
            <sz val="9"/>
            <color indexed="81"/>
            <rFont val="Tahoma"/>
            <family val="2"/>
          </rPr>
          <t xml:space="preserve">Enter the anticipated level of production
</t>
        </r>
      </text>
    </comment>
    <comment ref="F7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 xml:space="preserve">Lessor Operating Surplus </t>
        </r>
        <r>
          <rPr>
            <sz val="9"/>
            <color indexed="81"/>
            <rFont val="Tahoma"/>
            <family val="2"/>
          </rPr>
          <t>Include a dollar amount for the anticipated operating surplus generated for the Lessor</t>
        </r>
      </text>
    </comment>
    <comment ref="G7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 xml:space="preserve">Lessee Operating Surplus </t>
        </r>
        <r>
          <rPr>
            <sz val="9"/>
            <color indexed="81"/>
            <rFont val="Tahoma"/>
            <family val="2"/>
          </rPr>
          <t>Include a dollar amount for the anticipated operating surplus generated for the Lessee</t>
        </r>
      </text>
    </comment>
    <comment ref="F9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 xml:space="preserve">Livestock Inventory </t>
        </r>
        <r>
          <rPr>
            <sz val="9"/>
            <color indexed="81"/>
            <rFont val="Tahoma"/>
            <family val="2"/>
          </rPr>
          <t>Include a dollar amount for the anticipated increase in total livestock value accrued by the Lessor</t>
        </r>
      </text>
    </comment>
    <comment ref="G9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 xml:space="preserve">Livestock Inventory </t>
        </r>
        <r>
          <rPr>
            <sz val="9"/>
            <color indexed="81"/>
            <rFont val="Tahoma"/>
            <family val="2"/>
          </rPr>
          <t>Include a dollar amount for the anticipated increase in total livestock value accrued by the Lessee</t>
        </r>
      </text>
    </comment>
    <comment ref="F10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 xml:space="preserve">Depreciation </t>
        </r>
        <r>
          <rPr>
            <sz val="9"/>
            <color indexed="81"/>
            <rFont val="Tahoma"/>
            <family val="2"/>
          </rPr>
          <t xml:space="preserve">Include a dollar amount for the anticipated depreciation on the assets provided by the Lessor </t>
        </r>
      </text>
    </comment>
    <comment ref="G10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 xml:space="preserve">Depreciation </t>
        </r>
        <r>
          <rPr>
            <sz val="9"/>
            <color indexed="81"/>
            <rFont val="Tahoma"/>
            <family val="2"/>
          </rPr>
          <t xml:space="preserve">Include a dollar amount for the anticipated depreciation on the assets provided by the Lessee in the arrangement </t>
        </r>
      </text>
    </comment>
    <comment ref="G14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 xml:space="preserve">Depreciation </t>
        </r>
        <r>
          <rPr>
            <sz val="9"/>
            <color indexed="81"/>
            <rFont val="Tahoma"/>
            <family val="2"/>
          </rPr>
          <t xml:space="preserve">Include a dollar amount for the anticipated depreciation on the assets provided by the Lessee in the arrangement </t>
        </r>
      </text>
    </comment>
    <comment ref="F17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 xml:space="preserve">Owner Assets </t>
        </r>
        <r>
          <rPr>
            <sz val="9"/>
            <color indexed="81"/>
            <rFont val="Tahoma"/>
            <family val="2"/>
          </rPr>
          <t xml:space="preserve">include a dollar amount for all of the assets that the Lessor is contributing
</t>
        </r>
      </text>
    </comment>
    <comment ref="G17" authorId="0" shapeId="0" xr:uid="{00000000-0006-0000-0100-00000C000000}">
      <text>
        <r>
          <rPr>
            <b/>
            <sz val="9"/>
            <color indexed="81"/>
            <rFont val="Tahoma"/>
            <family val="2"/>
          </rPr>
          <t xml:space="preserve">Lessee Assets </t>
        </r>
        <r>
          <rPr>
            <sz val="9"/>
            <color indexed="81"/>
            <rFont val="Tahoma"/>
            <family val="2"/>
          </rPr>
          <t xml:space="preserve">include a dollar amount for all of the assets that the Lessee is contributing
</t>
        </r>
      </text>
    </comment>
    <comment ref="F23" authorId="0" shapeId="0" xr:uid="{00000000-0006-0000-0100-00000D000000}">
      <text>
        <r>
          <rPr>
            <b/>
            <sz val="9"/>
            <color indexed="81"/>
            <rFont val="Tahoma"/>
            <family val="2"/>
          </rPr>
          <t xml:space="preserve">Personal Costs </t>
        </r>
        <r>
          <rPr>
            <sz val="9"/>
            <color indexed="81"/>
            <rFont val="Tahoma"/>
            <family val="2"/>
          </rPr>
          <t>Include a dollar amount for the personal costs for the Lessor</t>
        </r>
      </text>
    </comment>
    <comment ref="G23" authorId="0" shapeId="0" xr:uid="{00000000-0006-0000-0100-00000E000000}">
      <text>
        <r>
          <rPr>
            <b/>
            <sz val="9"/>
            <color indexed="81"/>
            <rFont val="Tahoma"/>
            <family val="2"/>
          </rPr>
          <t xml:space="preserve">Personal Costs </t>
        </r>
        <r>
          <rPr>
            <sz val="9"/>
            <color indexed="81"/>
            <rFont val="Tahoma"/>
            <family val="2"/>
          </rPr>
          <t>Include a dollar amount for the personal costs for the Lessee</t>
        </r>
      </text>
    </comment>
    <comment ref="F24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 xml:space="preserve">Finance Costs </t>
        </r>
        <r>
          <rPr>
            <sz val="9"/>
            <color indexed="81"/>
            <rFont val="Tahoma"/>
            <family val="2"/>
          </rPr>
          <t>Include a dollar amount for the finance costs for the Lessor.  Include interest, principal, Chattel Mortgages, Hire Purchases, Credit Cards etc.</t>
        </r>
      </text>
    </comment>
    <comment ref="G24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 xml:space="preserve">Finance Costs </t>
        </r>
        <r>
          <rPr>
            <sz val="9"/>
            <color indexed="81"/>
            <rFont val="Tahoma"/>
            <family val="2"/>
          </rPr>
          <t>Include a dollar amount for the finance costs for the Lessee.  Include interest, principal, Chattel Mortgages, Hire Purchases, Credit Cards etc.</t>
        </r>
      </text>
    </comment>
    <comment ref="F25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 xml:space="preserve">Other Costs </t>
        </r>
        <r>
          <rPr>
            <sz val="9"/>
            <color indexed="81"/>
            <rFont val="Tahoma"/>
            <family val="2"/>
          </rPr>
          <t>Include a dollar amount for any other costs for the Lessor.  This may include development work or capital expenditure</t>
        </r>
      </text>
    </comment>
    <comment ref="G25" authorId="0" shapeId="0" xr:uid="{00000000-0006-0000-0100-000012000000}">
      <text>
        <r>
          <rPr>
            <b/>
            <sz val="9"/>
            <color indexed="81"/>
            <rFont val="Tahoma"/>
            <family val="2"/>
          </rPr>
          <t xml:space="preserve">Other Costs </t>
        </r>
        <r>
          <rPr>
            <sz val="9"/>
            <color indexed="81"/>
            <rFont val="Tahoma"/>
            <family val="2"/>
          </rPr>
          <t>Include a dollar amount for any other costs for the Lessee.  This may include development work or capital expenditure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Cameron</author>
  </authors>
  <commentList>
    <comment ref="B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 xml:space="preserve">Farm Name </t>
        </r>
        <r>
          <rPr>
            <sz val="9"/>
            <color indexed="81"/>
            <rFont val="Tahoma"/>
            <family val="2"/>
          </rPr>
          <t>Enter the name of the business.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 xml:space="preserve">Cows </t>
        </r>
        <r>
          <rPr>
            <sz val="9"/>
            <color indexed="81"/>
            <rFont val="Tahoma"/>
            <family val="2"/>
          </rPr>
          <t xml:space="preserve">Enter the anticipated number of cows to be milked
</t>
        </r>
      </text>
    </comment>
    <comment ref="B4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 xml:space="preserve">Production </t>
        </r>
        <r>
          <rPr>
            <sz val="9"/>
            <color indexed="81"/>
            <rFont val="Tahoma"/>
            <family val="2"/>
          </rPr>
          <t xml:space="preserve">Enter the anticipated level of production
</t>
        </r>
      </text>
    </comment>
    <comment ref="F7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 xml:space="preserve">Lessor Operating Surplus </t>
        </r>
        <r>
          <rPr>
            <sz val="9"/>
            <color indexed="81"/>
            <rFont val="Tahoma"/>
            <family val="2"/>
          </rPr>
          <t>Include a dollar amount for the anticipated operating surplus generated for the Lessor</t>
        </r>
      </text>
    </comment>
    <comment ref="G7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 xml:space="preserve">Lessee Operating Surplus </t>
        </r>
        <r>
          <rPr>
            <sz val="9"/>
            <color indexed="81"/>
            <rFont val="Tahoma"/>
            <family val="2"/>
          </rPr>
          <t>Include a dollar amount for the anticipated operating surplus generated for the Lessee</t>
        </r>
      </text>
    </comment>
    <comment ref="F9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 xml:space="preserve">Livestock Inventory </t>
        </r>
        <r>
          <rPr>
            <sz val="9"/>
            <color indexed="81"/>
            <rFont val="Tahoma"/>
            <family val="2"/>
          </rPr>
          <t>Include a dollar amount for the anticipated increase in total livestock value accrued by the Lessor</t>
        </r>
      </text>
    </comment>
    <comment ref="G9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 xml:space="preserve">Livestock Inventory </t>
        </r>
        <r>
          <rPr>
            <sz val="9"/>
            <color indexed="81"/>
            <rFont val="Tahoma"/>
            <family val="2"/>
          </rPr>
          <t>Include a dollar amount for the anticipated increase in total livestock value accrued by the Lessee</t>
        </r>
      </text>
    </comment>
    <comment ref="F10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 xml:space="preserve">Depreciation </t>
        </r>
        <r>
          <rPr>
            <sz val="9"/>
            <color indexed="81"/>
            <rFont val="Tahoma"/>
            <family val="2"/>
          </rPr>
          <t xml:space="preserve">Include a dollar amount for the anticipated depreciation on the assets provided by the Lessor </t>
        </r>
      </text>
    </comment>
    <comment ref="G10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 xml:space="preserve">Depreciation </t>
        </r>
        <r>
          <rPr>
            <sz val="9"/>
            <color indexed="81"/>
            <rFont val="Tahoma"/>
            <family val="2"/>
          </rPr>
          <t xml:space="preserve">Include a dollar amount for the anticipated depreciation on the assets provided by the Lessee in the arrangement </t>
        </r>
      </text>
    </comment>
    <comment ref="G14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 xml:space="preserve">Depreciation </t>
        </r>
        <r>
          <rPr>
            <sz val="9"/>
            <color indexed="81"/>
            <rFont val="Tahoma"/>
            <family val="2"/>
          </rPr>
          <t xml:space="preserve">Include a dollar amount for the anticipated depreciation on the assets provided by the Lessee in the arrangement </t>
        </r>
      </text>
    </comment>
    <comment ref="F17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 xml:space="preserve">Owner Assets </t>
        </r>
        <r>
          <rPr>
            <sz val="9"/>
            <color indexed="81"/>
            <rFont val="Tahoma"/>
            <family val="2"/>
          </rPr>
          <t xml:space="preserve">include a dollar amount for all of the assets that the Lessor is contributing
</t>
        </r>
      </text>
    </comment>
    <comment ref="G17" authorId="0" shapeId="0" xr:uid="{00000000-0006-0000-0200-00000C000000}">
      <text>
        <r>
          <rPr>
            <b/>
            <sz val="9"/>
            <color indexed="81"/>
            <rFont val="Tahoma"/>
            <family val="2"/>
          </rPr>
          <t xml:space="preserve">Lessee Assets </t>
        </r>
        <r>
          <rPr>
            <sz val="9"/>
            <color indexed="81"/>
            <rFont val="Tahoma"/>
            <family val="2"/>
          </rPr>
          <t xml:space="preserve">include a dollar amount for all of the assets that the Lessee is contributing
</t>
        </r>
      </text>
    </comment>
    <comment ref="F23" authorId="0" shapeId="0" xr:uid="{00000000-0006-0000-0200-00000D000000}">
      <text>
        <r>
          <rPr>
            <b/>
            <sz val="9"/>
            <color indexed="81"/>
            <rFont val="Tahoma"/>
            <family val="2"/>
          </rPr>
          <t xml:space="preserve">Personal Costs </t>
        </r>
        <r>
          <rPr>
            <sz val="9"/>
            <color indexed="81"/>
            <rFont val="Tahoma"/>
            <family val="2"/>
          </rPr>
          <t>Include a dollar amount for the personal costs for the Lessor</t>
        </r>
      </text>
    </comment>
    <comment ref="G23" authorId="0" shapeId="0" xr:uid="{00000000-0006-0000-0200-00000E000000}">
      <text>
        <r>
          <rPr>
            <b/>
            <sz val="9"/>
            <color indexed="81"/>
            <rFont val="Tahoma"/>
            <family val="2"/>
          </rPr>
          <t xml:space="preserve">Personal Costs </t>
        </r>
        <r>
          <rPr>
            <sz val="9"/>
            <color indexed="81"/>
            <rFont val="Tahoma"/>
            <family val="2"/>
          </rPr>
          <t>Include a dollar amount for the personal costs for the Lessee</t>
        </r>
      </text>
    </comment>
    <comment ref="F24" authorId="0" shapeId="0" xr:uid="{00000000-0006-0000-0200-00000F000000}">
      <text>
        <r>
          <rPr>
            <b/>
            <sz val="9"/>
            <color indexed="81"/>
            <rFont val="Tahoma"/>
            <family val="2"/>
          </rPr>
          <t xml:space="preserve">Finance Costs </t>
        </r>
        <r>
          <rPr>
            <sz val="9"/>
            <color indexed="81"/>
            <rFont val="Tahoma"/>
            <family val="2"/>
          </rPr>
          <t>Include a dollar amount for the finance costs for the Lessor.  Include interest, principal, Chattel Mortgages, Hire Purchases, Credit Cards etc.</t>
        </r>
      </text>
    </comment>
    <comment ref="G24" authorId="0" shapeId="0" xr:uid="{00000000-0006-0000-0200-000010000000}">
      <text>
        <r>
          <rPr>
            <b/>
            <sz val="9"/>
            <color indexed="81"/>
            <rFont val="Tahoma"/>
            <family val="2"/>
          </rPr>
          <t xml:space="preserve">Finance Costs </t>
        </r>
        <r>
          <rPr>
            <sz val="9"/>
            <color indexed="81"/>
            <rFont val="Tahoma"/>
            <family val="2"/>
          </rPr>
          <t>Include a dollar amount for the finance costs for the Lessee.  Include interest, principal, Chattel Mortgages, Hire Purchases, Credit Cards etc.</t>
        </r>
      </text>
    </comment>
    <comment ref="F25" authorId="0" shapeId="0" xr:uid="{00000000-0006-0000-0200-000011000000}">
      <text>
        <r>
          <rPr>
            <b/>
            <sz val="9"/>
            <color indexed="81"/>
            <rFont val="Tahoma"/>
            <family val="2"/>
          </rPr>
          <t xml:space="preserve">Other Costs </t>
        </r>
        <r>
          <rPr>
            <sz val="9"/>
            <color indexed="81"/>
            <rFont val="Tahoma"/>
            <family val="2"/>
          </rPr>
          <t>Include a dollar amount for any other costs for the Lessor.  This may include development work or capital expenditure</t>
        </r>
      </text>
    </comment>
    <comment ref="G25" authorId="0" shapeId="0" xr:uid="{00000000-0006-0000-0200-000012000000}">
      <text>
        <r>
          <rPr>
            <b/>
            <sz val="9"/>
            <color indexed="81"/>
            <rFont val="Tahoma"/>
            <family val="2"/>
          </rPr>
          <t xml:space="preserve">Other Costs </t>
        </r>
        <r>
          <rPr>
            <sz val="9"/>
            <color indexed="81"/>
            <rFont val="Tahoma"/>
            <family val="2"/>
          </rPr>
          <t>Include a dollar amount for any other costs for the Lessee.  This may include development work or capital expenditure</t>
        </r>
      </text>
    </comment>
  </commentList>
</comments>
</file>

<file path=xl/sharedStrings.xml><?xml version="1.0" encoding="utf-8"?>
<sst xmlns="http://schemas.openxmlformats.org/spreadsheetml/2006/main" count="127" uniqueCount="73">
  <si>
    <t>Operating Surplus</t>
  </si>
  <si>
    <t>TOTAL</t>
  </si>
  <si>
    <t>CASH</t>
  </si>
  <si>
    <t>NON CASH</t>
  </si>
  <si>
    <t>Livestock</t>
  </si>
  <si>
    <t>Depreciation</t>
  </si>
  <si>
    <t>Imputed Labour</t>
  </si>
  <si>
    <t>EBIT</t>
  </si>
  <si>
    <t>+</t>
  </si>
  <si>
    <t>-</t>
  </si>
  <si>
    <t>Asset Provision</t>
  </si>
  <si>
    <t>Personal Costs</t>
  </si>
  <si>
    <t>Finance Costs</t>
  </si>
  <si>
    <t>Other Costs</t>
  </si>
  <si>
    <t>Cash</t>
  </si>
  <si>
    <t>AFFORDABILITY</t>
  </si>
  <si>
    <t>FAIRNESS</t>
  </si>
  <si>
    <t>FARM:</t>
  </si>
  <si>
    <t>COWS:</t>
  </si>
  <si>
    <t>PRODUCTION:</t>
  </si>
  <si>
    <t>STEP 1 - BASIC DETAILS</t>
  </si>
  <si>
    <t>Fill in the MUSTARD colored input boxes including a name for the Farm, the anticipated number of cows and the anticipated level of production.</t>
  </si>
  <si>
    <t>milking cows</t>
  </si>
  <si>
    <t>kilograms of milk solids</t>
  </si>
  <si>
    <t>STEP 2 - FAIRNESS TEST</t>
  </si>
  <si>
    <t>Operating Surplus:</t>
  </si>
  <si>
    <t>Livestock:</t>
  </si>
  <si>
    <t>Depreciation:</t>
  </si>
  <si>
    <t>Imputed Labour:</t>
  </si>
  <si>
    <t>Asset Provision:</t>
  </si>
  <si>
    <t>STEP 3 - AFFORDABILITY</t>
  </si>
  <si>
    <t>Personal Costs:</t>
  </si>
  <si>
    <t>Finance Costs:</t>
  </si>
  <si>
    <t>Other Costs:</t>
  </si>
  <si>
    <t>Is the increase in livestock inventory expected to occur under the arrangement</t>
  </si>
  <si>
    <t>Is an agreed reasonable value for the assets provided by both parties</t>
  </si>
  <si>
    <t>Is calculated as (Milk Income + Other Farm Income) less (Herd Costs + Shed Costs + Feed Costs + Overhead Costs)</t>
  </si>
  <si>
    <t>Include all interest (including overdraft interest), principal, hire purchase payments, chattel mortgage payments and lease payments</t>
  </si>
  <si>
    <t>Is the amount by which the value of an asset is considered to diminish over the period of a year.</t>
  </si>
  <si>
    <t>As a guide, consider a total labour cost for the business relating to both paid labour and imputed labour of between $1 and $1.10/kg MS.</t>
  </si>
  <si>
    <t>Figures higher than this can be used if deemed appropriate.</t>
  </si>
  <si>
    <t>All entries should be exclusive of GST.</t>
  </si>
  <si>
    <t>Include household expenses including groceries, clothes, education expenses, personal insurance, non-farm related insurance and personal tax</t>
  </si>
  <si>
    <t>Include any other costs that might be incurred by the parties such as tax for the trading entity</t>
  </si>
  <si>
    <t>INSTRUCTIONS - FAIRNESS AND AFFORDABILITY CALCULATOR</t>
  </si>
  <si>
    <t>To complete the Fairness and Affordability Calculator, read these instructions (you might like to print a copy) and fill in the MUSTARD colored input boxes.</t>
  </si>
  <si>
    <t>Notes</t>
  </si>
  <si>
    <t>The information used should be based on actual financial business performance that is adjusted to take account of agreed average terms of trade and average seasonal conditions</t>
  </si>
  <si>
    <t xml:space="preserve">This Fairness and Affordability Calculator can be used to assess a lease arrangement that is currently under review or being proposed. </t>
  </si>
  <si>
    <t>LESSEE</t>
  </si>
  <si>
    <t>LESSOR</t>
  </si>
  <si>
    <t>It is recommended that the parties work with a dairy adviser to develop their lease, and then seek independent financial and legal advice.</t>
  </si>
  <si>
    <t xml:space="preserve">The Fairness and Affordability Calculator is one of four tools developed as part of the resources for leasing dairy farms. </t>
  </si>
  <si>
    <t>Fill in the MUSTARD colored input boxes for both the Lessor and the Lessee including a dollar figure for -:</t>
  </si>
  <si>
    <t>The Fairness test reflects the returns relative to the value of the assets being provided and the risks to each party.</t>
  </si>
  <si>
    <t>The Affordability test reflects whether the budgets work for each party.</t>
  </si>
  <si>
    <t>Thus a business producing 150,000 kg MS would be considered to incur approximately $150,000 in labour costs.  If $50,000 was spent on paid labour then this would leave $100,000 of imputed labour to be apportioned between the Lessor and the Lessee</t>
  </si>
  <si>
    <t>Note: Blue coloured boxes cannot be edited.</t>
  </si>
  <si>
    <t>Return on Asset (RoA)</t>
  </si>
  <si>
    <t>In relation to FAIRNESS the RoA will be different for each party. However the RoA needs to be acceptable for both the</t>
  </si>
  <si>
    <t>Lessor and for the Lessee and reflect the risks for each party. Arrangements that are unable to achieve this outcome are at</t>
  </si>
  <si>
    <t>risk of coming under pressure and ultimately being unsuccessful.</t>
  </si>
  <si>
    <t>In relation to AFFORDABILITY, there needs to be some positive cash available for both the Lessor and the Lessee in an average</t>
  </si>
  <si>
    <t>year. Arrangements that are unable to achieve this outcome are at risk of coming under pressure and ultimately being unsuccessful.</t>
  </si>
  <si>
    <t xml:space="preserve">For more background information and to access the latest version of these tools, visit www.thepeopleindairy.org.au/leasing </t>
  </si>
  <si>
    <t>LEASING FAIRNESS AND AFFORDABILITY CALCULATOR (Tool B)</t>
  </si>
  <si>
    <r>
      <t xml:space="preserve">There are notes on the MUSTARD coloured input boxes that provide guidance on what should be entered. </t>
    </r>
    <r>
      <rPr>
        <b/>
        <sz val="11"/>
        <rFont val="Arial"/>
        <family val="2"/>
      </rPr>
      <t>Blue coloured boxes cannot be edited.</t>
    </r>
  </si>
  <si>
    <t xml:space="preserve">              LEASING FAIRNESS AND AFFORDABILITY CALCULATOR</t>
  </si>
  <si>
    <t>Lease Cost</t>
  </si>
  <si>
    <t>EBIT - LEASE</t>
  </si>
  <si>
    <t>EXAMPLE FARM</t>
  </si>
  <si>
    <t>Lease Cost:</t>
  </si>
  <si>
    <t>Is the agreed cost for the lease of the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</si>
</sst>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color theme="2" tint="-0.749992370372631"/>
      <name val="Arial"/>
      <family val="2"/>
    </font>
    <font>
      <b/>
      <sz val="11"/>
      <color theme="1"/>
      <name val="Arial"/>
      <family val="2"/>
    </font>
    <font>
      <b/>
      <i/>
      <sz val="11"/>
      <color theme="2" tint="-0.749992370372631"/>
      <name val="Arial"/>
      <family val="2"/>
    </font>
    <font>
      <sz val="11"/>
      <color theme="2" tint="-0.749992370372631"/>
      <name val="Arial"/>
      <family val="2"/>
    </font>
    <font>
      <b/>
      <sz val="12"/>
      <color theme="2" tint="-0.749992370372631"/>
      <name val="Arial"/>
      <family val="2"/>
    </font>
    <font>
      <b/>
      <sz val="11"/>
      <name val="Arial"/>
      <family val="2"/>
    </font>
    <font>
      <b/>
      <sz val="11"/>
      <color theme="2" tint="-0.749992370372631"/>
      <name val="Arial"/>
      <family val="2"/>
    </font>
    <font>
      <sz val="12"/>
      <color theme="2" tint="-0.749992370372631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Protection="1">
      <protection locked="0"/>
    </xf>
    <xf numFmtId="164" fontId="4" fillId="2" borderId="0" xfId="1" applyNumberFormat="1" applyFont="1" applyFill="1" applyBorder="1" applyProtection="1">
      <protection locked="0"/>
    </xf>
    <xf numFmtId="164" fontId="4" fillId="3" borderId="0" xfId="1" applyNumberFormat="1" applyFont="1" applyFill="1" applyBorder="1" applyAlignment="1" applyProtection="1">
      <alignment horizontal="center"/>
      <protection locked="0"/>
    </xf>
    <xf numFmtId="164" fontId="4" fillId="5" borderId="0" xfId="1" applyNumberFormat="1" applyFont="1" applyFill="1" applyBorder="1" applyProtection="1">
      <protection hidden="1"/>
    </xf>
    <xf numFmtId="0" fontId="9" fillId="4" borderId="0" xfId="0" applyFont="1" applyFill="1" applyAlignment="1" applyProtection="1">
      <alignment vertical="top"/>
      <protection locked="0"/>
    </xf>
    <xf numFmtId="164" fontId="4" fillId="6" borderId="0" xfId="1" applyNumberFormat="1" applyFont="1" applyFill="1" applyBorder="1" applyProtection="1">
      <protection hidden="1"/>
    </xf>
    <xf numFmtId="0" fontId="12" fillId="0" borderId="0" xfId="0" applyFont="1" applyProtection="1">
      <protection locked="0"/>
    </xf>
    <xf numFmtId="0" fontId="9" fillId="0" borderId="0" xfId="0" applyFont="1" applyProtection="1">
      <protection locked="0"/>
    </xf>
    <xf numFmtId="10" fontId="4" fillId="6" borderId="0" xfId="2" applyNumberFormat="1" applyFont="1" applyFill="1" applyBorder="1" applyProtection="1">
      <protection hidden="1"/>
    </xf>
    <xf numFmtId="0" fontId="14" fillId="6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4" fillId="0" borderId="0" xfId="0" applyFont="1" applyAlignment="1">
      <alignment wrapText="1"/>
    </xf>
    <xf numFmtId="0" fontId="7" fillId="0" borderId="0" xfId="0" applyFont="1"/>
    <xf numFmtId="0" fontId="13" fillId="6" borderId="0" xfId="0" applyFont="1" applyFill="1" applyProtection="1">
      <protection hidden="1"/>
    </xf>
    <xf numFmtId="0" fontId="13" fillId="6" borderId="0" xfId="0" applyFont="1" applyFill="1" applyAlignment="1" applyProtection="1">
      <alignment vertical="top"/>
      <protection hidden="1"/>
    </xf>
    <xf numFmtId="0" fontId="13" fillId="6" borderId="0" xfId="0" applyFont="1" applyFill="1" applyAlignment="1" applyProtection="1">
      <alignment horizontal="left"/>
      <protection hidden="1"/>
    </xf>
    <xf numFmtId="0" fontId="9" fillId="6" borderId="0" xfId="0" applyFont="1" applyFill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10" fillId="6" borderId="0" xfId="0" applyFont="1" applyFill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9" fillId="4" borderId="0" xfId="0" applyFont="1" applyFill="1" applyAlignment="1" applyProtection="1">
      <alignment vertical="top"/>
      <protection hidden="1"/>
    </xf>
    <xf numFmtId="0" fontId="10" fillId="6" borderId="0" xfId="0" applyFont="1" applyFill="1" applyAlignment="1" applyProtection="1">
      <alignment horizontal="center"/>
      <protection hidden="1"/>
    </xf>
    <xf numFmtId="0" fontId="14" fillId="6" borderId="0" xfId="0" applyFont="1" applyFill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11" fillId="0" borderId="0" xfId="0" applyFont="1"/>
    <xf numFmtId="0" fontId="6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4" fillId="0" borderId="0" xfId="0" applyFont="1" applyAlignment="1">
      <alignment horizontal="left" vertical="top" wrapText="1"/>
    </xf>
    <xf numFmtId="0" fontId="12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3" xfId="0" applyFont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586740</xdr:colOff>
      <xdr:row>0</xdr:row>
      <xdr:rowOff>0</xdr:rowOff>
    </xdr:from>
    <xdr:to>
      <xdr:col>17</xdr:col>
      <xdr:colOff>847630</xdr:colOff>
      <xdr:row>1</xdr:row>
      <xdr:rowOff>66485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2720" y="0"/>
          <a:ext cx="889540" cy="5846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727308</xdr:colOff>
      <xdr:row>0</xdr:row>
      <xdr:rowOff>38100</xdr:rowOff>
    </xdr:from>
    <xdr:to>
      <xdr:col>8</xdr:col>
      <xdr:colOff>20860</xdr:colOff>
      <xdr:row>1</xdr:row>
      <xdr:rowOff>68580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0988" y="38100"/>
          <a:ext cx="695632" cy="45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727308</xdr:colOff>
      <xdr:row>0</xdr:row>
      <xdr:rowOff>38100</xdr:rowOff>
    </xdr:from>
    <xdr:to>
      <xdr:col>8</xdr:col>
      <xdr:colOff>20860</xdr:colOff>
      <xdr:row>1</xdr:row>
      <xdr:rowOff>68580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9583" y="38100"/>
          <a:ext cx="655627" cy="449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hepeopleindairy.org.au/leasin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showGridLines="0" tabSelected="1" workbookViewId="0">
      <selection activeCell="H16" sqref="H16"/>
    </sheetView>
  </sheetViews>
  <sheetFormatPr defaultColWidth="8.85546875" defaultRowHeight="14.25" x14ac:dyDescent="0.2"/>
  <cols>
    <col min="1" max="3" width="8.85546875" style="11"/>
    <col min="4" max="4" width="8.7109375" style="11" customWidth="1"/>
    <col min="5" max="17" width="8.85546875" style="11"/>
    <col min="18" max="18" width="12.7109375" style="11" customWidth="1"/>
    <col min="19" max="16384" width="8.85546875" style="11"/>
  </cols>
  <sheetData>
    <row r="1" spans="1:18" ht="40.9" customHeight="1" x14ac:dyDescent="0.2">
      <c r="B1" s="33" t="s">
        <v>65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3" spans="1:18" x14ac:dyDescent="0.2">
      <c r="A3" s="29"/>
      <c r="B3" s="12" t="s">
        <v>48</v>
      </c>
    </row>
    <row r="4" spans="1:18" x14ac:dyDescent="0.2">
      <c r="A4" s="29"/>
      <c r="B4" s="12"/>
    </row>
    <row r="5" spans="1:18" x14ac:dyDescent="0.2">
      <c r="A5" s="29"/>
      <c r="B5" s="12" t="s">
        <v>51</v>
      </c>
    </row>
    <row r="6" spans="1:18" x14ac:dyDescent="0.2">
      <c r="A6" s="29"/>
      <c r="B6" s="29"/>
    </row>
    <row r="7" spans="1:18" x14ac:dyDescent="0.2">
      <c r="A7" s="29"/>
      <c r="B7" s="12" t="s">
        <v>64</v>
      </c>
    </row>
    <row r="9" spans="1:18" x14ac:dyDescent="0.2">
      <c r="B9" s="34" t="s">
        <v>44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</row>
    <row r="10" spans="1:18" ht="9.6" customHeight="1" x14ac:dyDescent="0.2"/>
    <row r="11" spans="1:18" x14ac:dyDescent="0.2">
      <c r="B11" s="30" t="s">
        <v>52</v>
      </c>
    </row>
    <row r="12" spans="1:18" x14ac:dyDescent="0.2">
      <c r="B12" s="30"/>
    </row>
    <row r="13" spans="1:18" x14ac:dyDescent="0.2">
      <c r="B13" s="30" t="s">
        <v>45</v>
      </c>
    </row>
    <row r="14" spans="1:18" x14ac:dyDescent="0.2">
      <c r="B14" s="30"/>
    </row>
    <row r="15" spans="1:18" ht="15" x14ac:dyDescent="0.25">
      <c r="B15" s="30" t="s">
        <v>66</v>
      </c>
    </row>
    <row r="16" spans="1:18" x14ac:dyDescent="0.2">
      <c r="B16" s="30"/>
    </row>
    <row r="17" spans="2:18" x14ac:dyDescent="0.2">
      <c r="B17" s="30" t="s">
        <v>47</v>
      </c>
    </row>
    <row r="18" spans="2:18" x14ac:dyDescent="0.2">
      <c r="B18" s="31" t="s">
        <v>41</v>
      </c>
    </row>
    <row r="19" spans="2:18" x14ac:dyDescent="0.2">
      <c r="B19" s="14"/>
    </row>
    <row r="20" spans="2:18" ht="22.9" customHeight="1" x14ac:dyDescent="0.2">
      <c r="B20" s="38" t="s">
        <v>20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</row>
    <row r="22" spans="2:18" x14ac:dyDescent="0.2">
      <c r="B22" s="14" t="s">
        <v>21</v>
      </c>
    </row>
    <row r="24" spans="2:18" ht="21" customHeight="1" x14ac:dyDescent="0.2">
      <c r="B24" s="38" t="s">
        <v>24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</row>
    <row r="25" spans="2:18" ht="15" x14ac:dyDescent="0.25">
      <c r="B25" s="32"/>
    </row>
    <row r="26" spans="2:18" ht="15" x14ac:dyDescent="0.25">
      <c r="B26" s="16" t="s">
        <v>54</v>
      </c>
    </row>
    <row r="27" spans="2:18" ht="15" x14ac:dyDescent="0.25">
      <c r="B27" s="16"/>
    </row>
    <row r="28" spans="2:18" x14ac:dyDescent="0.2">
      <c r="B28" s="14" t="s">
        <v>53</v>
      </c>
    </row>
    <row r="29" spans="2:18" x14ac:dyDescent="0.2">
      <c r="B29" s="14"/>
    </row>
    <row r="30" spans="2:18" x14ac:dyDescent="0.2">
      <c r="B30" s="14"/>
      <c r="C30" s="36" t="s">
        <v>25</v>
      </c>
      <c r="D30" s="36"/>
      <c r="E30" s="13" t="s">
        <v>36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2:18" x14ac:dyDescent="0.2">
      <c r="B31" s="14"/>
      <c r="C31" s="36" t="s">
        <v>26</v>
      </c>
      <c r="D31" s="36"/>
      <c r="E31" s="13" t="s">
        <v>34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2:18" x14ac:dyDescent="0.2">
      <c r="B32" s="14"/>
      <c r="C32" s="36" t="s">
        <v>27</v>
      </c>
      <c r="D32" s="36"/>
      <c r="E32" s="13" t="s">
        <v>38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2:19" x14ac:dyDescent="0.2">
      <c r="B33" s="14"/>
      <c r="C33" s="36" t="s">
        <v>28</v>
      </c>
      <c r="D33" s="36"/>
      <c r="E33" s="13" t="s">
        <v>39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2:19" ht="27.6" customHeight="1" x14ac:dyDescent="0.2">
      <c r="B34" s="14"/>
      <c r="C34" s="14"/>
      <c r="D34" s="14"/>
      <c r="E34" s="37" t="s">
        <v>56</v>
      </c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2:19" x14ac:dyDescent="0.2">
      <c r="B35" s="14"/>
      <c r="C35" s="14"/>
      <c r="D35" s="14"/>
      <c r="E35" s="13" t="s">
        <v>40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2:19" x14ac:dyDescent="0.2">
      <c r="B36" s="14"/>
      <c r="C36" s="36" t="s">
        <v>71</v>
      </c>
      <c r="D36" s="36"/>
      <c r="E36" s="13" t="s">
        <v>72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2:19" x14ac:dyDescent="0.2">
      <c r="B37" s="14"/>
      <c r="C37" s="36" t="s">
        <v>29</v>
      </c>
      <c r="D37" s="36"/>
      <c r="E37" s="13" t="s">
        <v>35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2:19" x14ac:dyDescent="0.2">
      <c r="B38" s="14"/>
    </row>
    <row r="39" spans="2:19" ht="22.15" customHeight="1" x14ac:dyDescent="0.2">
      <c r="B39" s="38" t="s">
        <v>30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</row>
    <row r="40" spans="2:19" ht="15" x14ac:dyDescent="0.25">
      <c r="B40" s="32" t="s">
        <v>55</v>
      </c>
    </row>
    <row r="41" spans="2:19" ht="15" x14ac:dyDescent="0.25">
      <c r="B41" s="32"/>
    </row>
    <row r="42" spans="2:19" x14ac:dyDescent="0.2">
      <c r="B42" s="14" t="s">
        <v>53</v>
      </c>
    </row>
    <row r="44" spans="2:19" ht="19.899999999999999" customHeight="1" x14ac:dyDescent="0.2">
      <c r="C44" s="39" t="s">
        <v>31</v>
      </c>
      <c r="D44" s="39"/>
      <c r="E44" s="37" t="s">
        <v>42</v>
      </c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15"/>
    </row>
    <row r="45" spans="2:19" x14ac:dyDescent="0.2">
      <c r="C45" s="36" t="s">
        <v>32</v>
      </c>
      <c r="D45" s="36"/>
      <c r="E45" s="11" t="s">
        <v>37</v>
      </c>
    </row>
    <row r="46" spans="2:19" x14ac:dyDescent="0.2">
      <c r="C46" s="36" t="s">
        <v>33</v>
      </c>
      <c r="D46" s="36"/>
      <c r="E46" s="11" t="s">
        <v>43</v>
      </c>
    </row>
  </sheetData>
  <sheetProtection password="C44A" sheet="1" objects="1" scenarios="1"/>
  <mergeCells count="16">
    <mergeCell ref="B1:R1"/>
    <mergeCell ref="B9:R9"/>
    <mergeCell ref="C46:D46"/>
    <mergeCell ref="E34:R34"/>
    <mergeCell ref="B20:R20"/>
    <mergeCell ref="C30:D30"/>
    <mergeCell ref="C31:D31"/>
    <mergeCell ref="C32:D32"/>
    <mergeCell ref="C33:D33"/>
    <mergeCell ref="C37:D37"/>
    <mergeCell ref="E44:R44"/>
    <mergeCell ref="B24:R24"/>
    <mergeCell ref="B39:R39"/>
    <mergeCell ref="C44:D44"/>
    <mergeCell ref="C45:D45"/>
    <mergeCell ref="C36:D36"/>
  </mergeCells>
  <hyperlinks>
    <hyperlink ref="B7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66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showGridLines="0" topLeftCell="A3" workbookViewId="0">
      <selection activeCell="G10" sqref="G10"/>
    </sheetView>
  </sheetViews>
  <sheetFormatPr defaultColWidth="8.85546875" defaultRowHeight="14.25" x14ac:dyDescent="0.2"/>
  <cols>
    <col min="1" max="1" width="20" style="1" customWidth="1"/>
    <col min="2" max="2" width="13.140625" style="1" customWidth="1"/>
    <col min="3" max="3" width="3" style="1" customWidth="1"/>
    <col min="4" max="4" width="22.5703125" style="1" customWidth="1"/>
    <col min="5" max="5" width="7.42578125" style="1" customWidth="1"/>
    <col min="6" max="6" width="16.7109375" style="1" customWidth="1"/>
    <col min="7" max="7" width="18.7109375" style="1" customWidth="1"/>
    <col min="8" max="8" width="20.42578125" style="1" customWidth="1"/>
    <col min="9" max="16384" width="8.85546875" style="1"/>
  </cols>
  <sheetData>
    <row r="1" spans="1:8" ht="33.6" customHeight="1" x14ac:dyDescent="0.2">
      <c r="A1" s="42" t="s">
        <v>67</v>
      </c>
      <c r="B1" s="42"/>
      <c r="C1" s="42"/>
      <c r="D1" s="42"/>
      <c r="E1" s="42"/>
      <c r="F1" s="42"/>
      <c r="G1" s="42"/>
      <c r="H1" s="42"/>
    </row>
    <row r="2" spans="1:8" ht="15" x14ac:dyDescent="0.25">
      <c r="A2" s="28" t="s">
        <v>17</v>
      </c>
      <c r="B2" s="43"/>
      <c r="C2" s="43"/>
      <c r="D2" s="43"/>
      <c r="E2" s="27"/>
      <c r="F2" s="8"/>
      <c r="G2" s="7"/>
      <c r="H2" s="7"/>
    </row>
    <row r="3" spans="1:8" ht="15" x14ac:dyDescent="0.25">
      <c r="A3" s="28" t="s">
        <v>18</v>
      </c>
      <c r="B3" s="43"/>
      <c r="C3" s="43"/>
      <c r="D3" s="43"/>
      <c r="E3" s="27" t="s">
        <v>22</v>
      </c>
      <c r="F3" s="8"/>
      <c r="G3" s="7"/>
      <c r="H3" s="7"/>
    </row>
    <row r="4" spans="1:8" ht="15" x14ac:dyDescent="0.25">
      <c r="A4" s="28" t="s">
        <v>19</v>
      </c>
      <c r="B4" s="43"/>
      <c r="C4" s="43"/>
      <c r="D4" s="43"/>
      <c r="E4" s="27" t="s">
        <v>23</v>
      </c>
      <c r="F4" s="8"/>
      <c r="G4" s="7"/>
      <c r="H4" s="7"/>
    </row>
    <row r="5" spans="1:8" ht="8.4499999999999993" customHeight="1" x14ac:dyDescent="0.25">
      <c r="A5" s="44"/>
      <c r="B5" s="44"/>
      <c r="C5" s="44"/>
      <c r="D5" s="44"/>
      <c r="E5" s="44"/>
      <c r="F5" s="44"/>
      <c r="G5" s="44"/>
      <c r="H5" s="44"/>
    </row>
    <row r="6" spans="1:8" ht="15.75" x14ac:dyDescent="0.25">
      <c r="A6" s="22" t="s">
        <v>16</v>
      </c>
      <c r="B6" s="22"/>
      <c r="C6" s="22"/>
      <c r="D6" s="22"/>
      <c r="E6" s="22"/>
      <c r="F6" s="19" t="s">
        <v>50</v>
      </c>
      <c r="G6" s="19" t="s">
        <v>49</v>
      </c>
      <c r="H6" s="19" t="s">
        <v>1</v>
      </c>
    </row>
    <row r="7" spans="1:8" ht="15" x14ac:dyDescent="0.25">
      <c r="A7" s="23"/>
      <c r="B7" s="23" t="s">
        <v>2</v>
      </c>
      <c r="C7" s="24"/>
      <c r="D7" s="24" t="s">
        <v>0</v>
      </c>
      <c r="E7" s="5"/>
      <c r="F7" s="2"/>
      <c r="G7" s="2"/>
      <c r="H7" s="4">
        <f>F7+G7</f>
        <v>0</v>
      </c>
    </row>
    <row r="8" spans="1:8" ht="15" x14ac:dyDescent="0.25">
      <c r="A8" s="21"/>
      <c r="B8" s="23"/>
      <c r="C8" s="24"/>
      <c r="D8" s="24"/>
      <c r="E8" s="5"/>
      <c r="F8" s="5"/>
      <c r="G8" s="5"/>
      <c r="H8" s="20"/>
    </row>
    <row r="9" spans="1:8" ht="15" x14ac:dyDescent="0.25">
      <c r="A9" s="21"/>
      <c r="B9" s="23" t="s">
        <v>3</v>
      </c>
      <c r="C9" s="24" t="s">
        <v>8</v>
      </c>
      <c r="D9" s="24" t="s">
        <v>4</v>
      </c>
      <c r="E9" s="5"/>
      <c r="F9" s="2">
        <v>0</v>
      </c>
      <c r="G9" s="2"/>
      <c r="H9" s="4">
        <f>F9+G9</f>
        <v>0</v>
      </c>
    </row>
    <row r="10" spans="1:8" x14ac:dyDescent="0.2">
      <c r="A10" s="21"/>
      <c r="B10" s="21"/>
      <c r="C10" s="24" t="s">
        <v>9</v>
      </c>
      <c r="D10" s="24" t="s">
        <v>5</v>
      </c>
      <c r="E10" s="5"/>
      <c r="F10" s="2"/>
      <c r="G10" s="2"/>
      <c r="H10" s="4">
        <f>F10+G10</f>
        <v>0</v>
      </c>
    </row>
    <row r="11" spans="1:8" x14ac:dyDescent="0.2">
      <c r="A11" s="21"/>
      <c r="B11" s="21"/>
      <c r="C11" s="24" t="s">
        <v>9</v>
      </c>
      <c r="D11" s="24" t="s">
        <v>6</v>
      </c>
      <c r="E11" s="5"/>
      <c r="F11" s="2"/>
      <c r="G11" s="2"/>
      <c r="H11" s="4"/>
    </row>
    <row r="12" spans="1:8" x14ac:dyDescent="0.2">
      <c r="A12" s="21"/>
      <c r="B12" s="21"/>
      <c r="C12" s="24"/>
      <c r="D12" s="24"/>
      <c r="E12" s="5"/>
      <c r="F12" s="5"/>
      <c r="G12" s="5"/>
      <c r="H12" s="20"/>
    </row>
    <row r="13" spans="1:8" ht="15" x14ac:dyDescent="0.2">
      <c r="A13" s="21"/>
      <c r="B13" s="21"/>
      <c r="C13" s="18"/>
      <c r="D13" s="18" t="s">
        <v>7</v>
      </c>
      <c r="E13" s="18"/>
      <c r="F13" s="6">
        <f>F7+F9-F10-F11</f>
        <v>0</v>
      </c>
      <c r="G13" s="6">
        <f>G7+G9-G10-G11</f>
        <v>0</v>
      </c>
      <c r="H13" s="6">
        <f>F13+G13</f>
        <v>0</v>
      </c>
    </row>
    <row r="14" spans="1:8" x14ac:dyDescent="0.2">
      <c r="A14" s="21"/>
      <c r="B14" s="21"/>
      <c r="C14" s="24" t="s">
        <v>9</v>
      </c>
      <c r="D14" s="24" t="s">
        <v>68</v>
      </c>
      <c r="E14" s="5"/>
      <c r="F14" s="5"/>
      <c r="G14" s="2"/>
      <c r="H14" s="20"/>
    </row>
    <row r="15" spans="1:8" x14ac:dyDescent="0.2">
      <c r="A15" s="21"/>
      <c r="B15" s="21"/>
      <c r="C15" s="24"/>
      <c r="D15" s="24"/>
      <c r="E15" s="5"/>
      <c r="F15" s="5"/>
      <c r="G15" s="5"/>
      <c r="H15" s="20"/>
    </row>
    <row r="16" spans="1:8" ht="15" x14ac:dyDescent="0.2">
      <c r="A16" s="21"/>
      <c r="B16" s="21"/>
      <c r="C16" s="18"/>
      <c r="D16" s="18" t="s">
        <v>69</v>
      </c>
      <c r="E16" s="18"/>
      <c r="F16" s="6"/>
      <c r="G16" s="6">
        <f>G13-G14</f>
        <v>0</v>
      </c>
      <c r="H16" s="6"/>
    </row>
    <row r="17" spans="1:8" x14ac:dyDescent="0.2">
      <c r="A17" s="21"/>
      <c r="B17" s="21"/>
      <c r="C17" s="24"/>
      <c r="D17" s="24" t="s">
        <v>10</v>
      </c>
      <c r="E17" s="5"/>
      <c r="F17" s="3"/>
      <c r="G17" s="3"/>
      <c r="H17" s="4">
        <f>F17+G17</f>
        <v>0</v>
      </c>
    </row>
    <row r="18" spans="1:8" x14ac:dyDescent="0.2">
      <c r="A18" s="21"/>
      <c r="B18" s="21"/>
      <c r="C18" s="24"/>
      <c r="D18" s="24"/>
      <c r="E18" s="5"/>
      <c r="F18" s="5"/>
      <c r="G18" s="5"/>
      <c r="H18" s="20"/>
    </row>
    <row r="19" spans="1:8" ht="15" x14ac:dyDescent="0.2">
      <c r="A19" s="21"/>
      <c r="B19" s="21"/>
      <c r="C19" s="18"/>
      <c r="D19" s="18" t="s">
        <v>58</v>
      </c>
      <c r="E19" s="20"/>
      <c r="F19" s="9" t="e">
        <f>F13/F17</f>
        <v>#DIV/0!</v>
      </c>
      <c r="G19" s="9" t="e">
        <f>G16/G17</f>
        <v>#DIV/0!</v>
      </c>
      <c r="H19" s="9" t="e">
        <f>H13/H17</f>
        <v>#DIV/0!</v>
      </c>
    </row>
    <row r="20" spans="1:8" ht="12" customHeight="1" x14ac:dyDescent="0.2">
      <c r="A20" s="21"/>
      <c r="B20" s="21"/>
      <c r="C20" s="21"/>
      <c r="D20" s="21"/>
      <c r="H20" s="21"/>
    </row>
    <row r="21" spans="1:8" ht="15.75" x14ac:dyDescent="0.25">
      <c r="A21" s="22" t="s">
        <v>15</v>
      </c>
      <c r="B21" s="25"/>
      <c r="C21" s="26"/>
      <c r="D21" s="26"/>
      <c r="E21" s="10"/>
      <c r="F21" s="19" t="s">
        <v>50</v>
      </c>
      <c r="G21" s="19" t="s">
        <v>49</v>
      </c>
      <c r="H21" s="19" t="s">
        <v>1</v>
      </c>
    </row>
    <row r="22" spans="1:8" x14ac:dyDescent="0.2">
      <c r="A22" s="21"/>
      <c r="B22" s="21"/>
      <c r="C22" s="24"/>
      <c r="D22" s="24" t="s">
        <v>0</v>
      </c>
      <c r="E22" s="5"/>
      <c r="F22" s="4">
        <f>F7</f>
        <v>0</v>
      </c>
      <c r="G22" s="4">
        <f>G7</f>
        <v>0</v>
      </c>
      <c r="H22" s="4">
        <f>F22+G22</f>
        <v>0</v>
      </c>
    </row>
    <row r="23" spans="1:8" ht="15" x14ac:dyDescent="0.25">
      <c r="A23" s="23"/>
      <c r="B23" s="21"/>
      <c r="C23" s="24" t="s">
        <v>9</v>
      </c>
      <c r="D23" s="24" t="s">
        <v>11</v>
      </c>
      <c r="E23" s="5"/>
      <c r="F23" s="2"/>
      <c r="G23" s="2"/>
      <c r="H23" s="4">
        <f>F23+G23</f>
        <v>0</v>
      </c>
    </row>
    <row r="24" spans="1:8" x14ac:dyDescent="0.2">
      <c r="A24" s="21"/>
      <c r="B24" s="21"/>
      <c r="C24" s="24" t="s">
        <v>9</v>
      </c>
      <c r="D24" s="24" t="s">
        <v>12</v>
      </c>
      <c r="E24" s="5"/>
      <c r="F24" s="2"/>
      <c r="G24" s="2"/>
      <c r="H24" s="4">
        <f>F24+G24</f>
        <v>0</v>
      </c>
    </row>
    <row r="25" spans="1:8" x14ac:dyDescent="0.2">
      <c r="A25" s="21"/>
      <c r="B25" s="21"/>
      <c r="C25" s="24" t="s">
        <v>9</v>
      </c>
      <c r="D25" s="24" t="s">
        <v>13</v>
      </c>
      <c r="E25" s="5"/>
      <c r="F25" s="2"/>
      <c r="G25" s="2"/>
      <c r="H25" s="4">
        <f>F25+G25</f>
        <v>0</v>
      </c>
    </row>
    <row r="26" spans="1:8" x14ac:dyDescent="0.2">
      <c r="A26" s="21"/>
      <c r="B26" s="21"/>
      <c r="C26" s="24"/>
      <c r="D26" s="24"/>
      <c r="E26" s="5"/>
      <c r="F26" s="5"/>
      <c r="G26" s="5"/>
      <c r="H26" s="20"/>
    </row>
    <row r="27" spans="1:8" ht="15" x14ac:dyDescent="0.2">
      <c r="A27" s="21"/>
      <c r="B27" s="21"/>
      <c r="C27" s="17"/>
      <c r="D27" s="17" t="s">
        <v>14</v>
      </c>
      <c r="E27" s="18"/>
      <c r="F27" s="6">
        <f>F7-F23-F24-F25</f>
        <v>0</v>
      </c>
      <c r="G27" s="6">
        <f>G7-G23-G24-G25</f>
        <v>0</v>
      </c>
      <c r="H27" s="6">
        <f>F27+G27</f>
        <v>0</v>
      </c>
    </row>
    <row r="28" spans="1:8" ht="15" x14ac:dyDescent="0.25">
      <c r="A28" s="16" t="s">
        <v>46</v>
      </c>
      <c r="B28" s="11"/>
      <c r="C28" s="11"/>
      <c r="D28" s="11"/>
      <c r="E28" s="11"/>
      <c r="F28" s="11"/>
      <c r="G28" s="11"/>
      <c r="H28" s="11"/>
    </row>
    <row r="29" spans="1:8" x14ac:dyDescent="0.2">
      <c r="A29" s="41" t="s">
        <v>59</v>
      </c>
      <c r="B29" s="41"/>
      <c r="C29" s="41"/>
      <c r="D29" s="41"/>
      <c r="E29" s="41"/>
      <c r="F29" s="41"/>
      <c r="G29" s="41"/>
      <c r="H29" s="41"/>
    </row>
    <row r="30" spans="1:8" x14ac:dyDescent="0.2">
      <c r="A30" s="41" t="s">
        <v>60</v>
      </c>
      <c r="B30" s="41"/>
      <c r="C30" s="41"/>
      <c r="D30" s="41"/>
      <c r="E30" s="41"/>
      <c r="F30" s="41"/>
      <c r="G30" s="41"/>
      <c r="H30" s="41"/>
    </row>
    <row r="31" spans="1:8" x14ac:dyDescent="0.2">
      <c r="A31" s="41" t="s">
        <v>61</v>
      </c>
      <c r="B31" s="41"/>
      <c r="C31" s="41"/>
      <c r="D31" s="41"/>
      <c r="E31" s="41"/>
      <c r="F31" s="41"/>
      <c r="G31" s="41"/>
      <c r="H31" s="41"/>
    </row>
    <row r="32" spans="1:8" ht="6" customHeight="1" x14ac:dyDescent="0.2">
      <c r="A32" s="11"/>
      <c r="B32" s="11"/>
      <c r="C32" s="11"/>
      <c r="D32" s="11"/>
      <c r="E32" s="11"/>
      <c r="F32" s="11"/>
      <c r="G32" s="11"/>
      <c r="H32" s="11"/>
    </row>
    <row r="33" spans="1:8" x14ac:dyDescent="0.2">
      <c r="A33" s="41" t="s">
        <v>62</v>
      </c>
      <c r="B33" s="41"/>
      <c r="C33" s="41"/>
      <c r="D33" s="41"/>
      <c r="E33" s="41"/>
      <c r="F33" s="41"/>
      <c r="G33" s="41"/>
      <c r="H33" s="41"/>
    </row>
    <row r="34" spans="1:8" x14ac:dyDescent="0.2">
      <c r="A34" s="41" t="s">
        <v>63</v>
      </c>
      <c r="B34" s="41"/>
      <c r="C34" s="41"/>
      <c r="D34" s="41"/>
      <c r="E34" s="41"/>
      <c r="F34" s="41"/>
      <c r="G34" s="41"/>
      <c r="H34" s="41"/>
    </row>
    <row r="35" spans="1:8" ht="11.45" customHeight="1" x14ac:dyDescent="0.25">
      <c r="A35" s="40" t="s">
        <v>57</v>
      </c>
      <c r="B35" s="40"/>
      <c r="C35" s="40"/>
      <c r="D35" s="40"/>
      <c r="E35" s="40"/>
      <c r="F35" s="40"/>
      <c r="G35" s="40"/>
      <c r="H35" s="40"/>
    </row>
  </sheetData>
  <sheetProtection password="C44A" sheet="1" objects="1" scenarios="1"/>
  <mergeCells count="11">
    <mergeCell ref="A1:H1"/>
    <mergeCell ref="B2:D2"/>
    <mergeCell ref="A5:H5"/>
    <mergeCell ref="B3:D3"/>
    <mergeCell ref="B4:D4"/>
    <mergeCell ref="A35:H35"/>
    <mergeCell ref="A30:H30"/>
    <mergeCell ref="A29:H29"/>
    <mergeCell ref="A31:H31"/>
    <mergeCell ref="A33:H33"/>
    <mergeCell ref="A34:H3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horizontalDpi="4294967293" r:id="rId1"/>
  <ignoredErrors>
    <ignoredError sqref="F22:G22 F27:G27" unlocked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showGridLines="0" workbookViewId="0">
      <selection activeCell="H9" sqref="H9"/>
    </sheetView>
  </sheetViews>
  <sheetFormatPr defaultColWidth="8.85546875" defaultRowHeight="14.25" x14ac:dyDescent="0.2"/>
  <cols>
    <col min="1" max="1" width="20" style="1" customWidth="1"/>
    <col min="2" max="2" width="13.140625" style="1" customWidth="1"/>
    <col min="3" max="3" width="3" style="1" customWidth="1"/>
    <col min="4" max="4" width="22.5703125" style="1" customWidth="1"/>
    <col min="5" max="5" width="7.42578125" style="1" customWidth="1"/>
    <col min="6" max="6" width="16.7109375" style="1" customWidth="1"/>
    <col min="7" max="7" width="18.7109375" style="1" customWidth="1"/>
    <col min="8" max="8" width="20.42578125" style="1" customWidth="1"/>
    <col min="9" max="16384" width="8.85546875" style="1"/>
  </cols>
  <sheetData>
    <row r="1" spans="1:8" ht="33.6" customHeight="1" x14ac:dyDescent="0.2">
      <c r="A1" s="42" t="s">
        <v>67</v>
      </c>
      <c r="B1" s="42"/>
      <c r="C1" s="42"/>
      <c r="D1" s="42"/>
      <c r="E1" s="42"/>
      <c r="F1" s="42"/>
      <c r="G1" s="42"/>
      <c r="H1" s="42"/>
    </row>
    <row r="2" spans="1:8" ht="15" x14ac:dyDescent="0.25">
      <c r="A2" s="28" t="s">
        <v>17</v>
      </c>
      <c r="B2" s="43" t="s">
        <v>70</v>
      </c>
      <c r="C2" s="43"/>
      <c r="D2" s="43"/>
      <c r="E2" s="27"/>
      <c r="F2" s="8"/>
      <c r="G2" s="7"/>
      <c r="H2" s="7"/>
    </row>
    <row r="3" spans="1:8" ht="15" x14ac:dyDescent="0.25">
      <c r="A3" s="28" t="s">
        <v>18</v>
      </c>
      <c r="B3" s="43">
        <v>305</v>
      </c>
      <c r="C3" s="43"/>
      <c r="D3" s="43"/>
      <c r="E3" s="27" t="s">
        <v>22</v>
      </c>
      <c r="F3" s="8"/>
      <c r="G3" s="7"/>
      <c r="H3" s="7"/>
    </row>
    <row r="4" spans="1:8" ht="15" x14ac:dyDescent="0.25">
      <c r="A4" s="28" t="s">
        <v>19</v>
      </c>
      <c r="B4" s="43">
        <v>161150</v>
      </c>
      <c r="C4" s="43"/>
      <c r="D4" s="43"/>
      <c r="E4" s="27" t="s">
        <v>23</v>
      </c>
      <c r="F4" s="8"/>
      <c r="G4" s="7"/>
      <c r="H4" s="7"/>
    </row>
    <row r="5" spans="1:8" ht="8.4499999999999993" customHeight="1" x14ac:dyDescent="0.25">
      <c r="A5" s="44"/>
      <c r="B5" s="44"/>
      <c r="C5" s="44"/>
      <c r="D5" s="44"/>
      <c r="E5" s="44"/>
      <c r="F5" s="44"/>
      <c r="G5" s="44"/>
      <c r="H5" s="44"/>
    </row>
    <row r="6" spans="1:8" ht="15.75" x14ac:dyDescent="0.25">
      <c r="A6" s="22" t="s">
        <v>16</v>
      </c>
      <c r="B6" s="22"/>
      <c r="C6" s="22"/>
      <c r="D6" s="22"/>
      <c r="E6" s="22"/>
      <c r="F6" s="19" t="s">
        <v>50</v>
      </c>
      <c r="G6" s="19" t="s">
        <v>49</v>
      </c>
      <c r="H6" s="19" t="s">
        <v>1</v>
      </c>
    </row>
    <row r="7" spans="1:8" ht="15" x14ac:dyDescent="0.25">
      <c r="A7" s="23"/>
      <c r="B7" s="23" t="s">
        <v>2</v>
      </c>
      <c r="C7" s="24"/>
      <c r="D7" s="24" t="s">
        <v>0</v>
      </c>
      <c r="E7" s="5"/>
      <c r="F7" s="2">
        <v>107392</v>
      </c>
      <c r="G7" s="2">
        <v>374752</v>
      </c>
      <c r="H7" s="4">
        <f>F7+G7</f>
        <v>482144</v>
      </c>
    </row>
    <row r="8" spans="1:8" ht="15" x14ac:dyDescent="0.25">
      <c r="A8" s="21"/>
      <c r="B8" s="23"/>
      <c r="C8" s="24"/>
      <c r="D8" s="24"/>
      <c r="E8" s="5"/>
      <c r="F8" s="5"/>
      <c r="G8" s="5"/>
      <c r="H8" s="20"/>
    </row>
    <row r="9" spans="1:8" ht="15" x14ac:dyDescent="0.25">
      <c r="A9" s="21"/>
      <c r="B9" s="23" t="s">
        <v>3</v>
      </c>
      <c r="C9" s="24" t="s">
        <v>8</v>
      </c>
      <c r="D9" s="24" t="s">
        <v>4</v>
      </c>
      <c r="E9" s="5"/>
      <c r="F9" s="2">
        <v>0</v>
      </c>
      <c r="G9" s="2">
        <v>10000</v>
      </c>
      <c r="H9" s="4">
        <f>F9+G9</f>
        <v>10000</v>
      </c>
    </row>
    <row r="10" spans="1:8" x14ac:dyDescent="0.2">
      <c r="A10" s="21"/>
      <c r="B10" s="21"/>
      <c r="C10" s="24" t="s">
        <v>9</v>
      </c>
      <c r="D10" s="24" t="s">
        <v>5</v>
      </c>
      <c r="E10" s="5"/>
      <c r="F10" s="2">
        <v>20000</v>
      </c>
      <c r="G10" s="2">
        <v>12000</v>
      </c>
      <c r="H10" s="4">
        <f>F10+G10</f>
        <v>32000</v>
      </c>
    </row>
    <row r="11" spans="1:8" x14ac:dyDescent="0.2">
      <c r="A11" s="21"/>
      <c r="B11" s="21"/>
      <c r="C11" s="24" t="s">
        <v>9</v>
      </c>
      <c r="D11" s="24" t="s">
        <v>6</v>
      </c>
      <c r="E11" s="5"/>
      <c r="F11" s="2"/>
      <c r="G11" s="2">
        <v>145000</v>
      </c>
      <c r="H11" s="4"/>
    </row>
    <row r="12" spans="1:8" x14ac:dyDescent="0.2">
      <c r="A12" s="21"/>
      <c r="B12" s="21"/>
      <c r="C12" s="24"/>
      <c r="D12" s="24"/>
      <c r="E12" s="5"/>
      <c r="F12" s="5"/>
      <c r="G12" s="5"/>
      <c r="H12" s="20"/>
    </row>
    <row r="13" spans="1:8" ht="15" x14ac:dyDescent="0.2">
      <c r="A13" s="21"/>
      <c r="B13" s="21"/>
      <c r="C13" s="18"/>
      <c r="D13" s="18" t="s">
        <v>7</v>
      </c>
      <c r="E13" s="18"/>
      <c r="F13" s="6">
        <f>F7+F9-F10-F11</f>
        <v>87392</v>
      </c>
      <c r="G13" s="6">
        <f>G7+G9-G10-G11</f>
        <v>227752</v>
      </c>
      <c r="H13" s="6">
        <f>F13+G13</f>
        <v>315144</v>
      </c>
    </row>
    <row r="14" spans="1:8" x14ac:dyDescent="0.2">
      <c r="A14" s="21"/>
      <c r="B14" s="21"/>
      <c r="C14" s="24" t="s">
        <v>9</v>
      </c>
      <c r="D14" s="24" t="s">
        <v>68</v>
      </c>
      <c r="E14" s="5"/>
      <c r="F14" s="5"/>
      <c r="G14" s="2">
        <v>114642</v>
      </c>
      <c r="H14" s="20"/>
    </row>
    <row r="15" spans="1:8" x14ac:dyDescent="0.2">
      <c r="A15" s="21"/>
      <c r="B15" s="21"/>
      <c r="C15" s="24"/>
      <c r="D15" s="24"/>
      <c r="E15" s="5"/>
      <c r="F15" s="5"/>
      <c r="G15" s="5"/>
      <c r="H15" s="20"/>
    </row>
    <row r="16" spans="1:8" ht="15" x14ac:dyDescent="0.2">
      <c r="A16" s="21"/>
      <c r="B16" s="21"/>
      <c r="C16" s="18"/>
      <c r="D16" s="18" t="s">
        <v>69</v>
      </c>
      <c r="E16" s="18"/>
      <c r="F16" s="6"/>
      <c r="G16" s="6">
        <f>G13-G14</f>
        <v>113110</v>
      </c>
      <c r="H16" s="6"/>
    </row>
    <row r="17" spans="1:8" x14ac:dyDescent="0.2">
      <c r="A17" s="21"/>
      <c r="B17" s="21"/>
      <c r="C17" s="24"/>
      <c r="D17" s="24" t="s">
        <v>10</v>
      </c>
      <c r="E17" s="5"/>
      <c r="F17" s="3">
        <v>2688000</v>
      </c>
      <c r="G17" s="3">
        <v>670000</v>
      </c>
      <c r="H17" s="4">
        <f>F17+G17</f>
        <v>3358000</v>
      </c>
    </row>
    <row r="18" spans="1:8" x14ac:dyDescent="0.2">
      <c r="A18" s="21"/>
      <c r="B18" s="21"/>
      <c r="C18" s="24"/>
      <c r="D18" s="24"/>
      <c r="E18" s="5"/>
      <c r="F18" s="5"/>
      <c r="G18" s="5"/>
      <c r="H18" s="20"/>
    </row>
    <row r="19" spans="1:8" ht="15" x14ac:dyDescent="0.2">
      <c r="A19" s="21"/>
      <c r="B19" s="21"/>
      <c r="C19" s="18"/>
      <c r="D19" s="18" t="s">
        <v>58</v>
      </c>
      <c r="E19" s="20"/>
      <c r="F19" s="9">
        <f>F13/F17</f>
        <v>3.2511904761904763E-2</v>
      </c>
      <c r="G19" s="9">
        <f>G16/G17</f>
        <v>0.16882089552238805</v>
      </c>
      <c r="H19" s="9">
        <f>H13/H17</f>
        <v>9.38487194758785E-2</v>
      </c>
    </row>
    <row r="20" spans="1:8" ht="12" customHeight="1" x14ac:dyDescent="0.2">
      <c r="A20" s="21"/>
      <c r="B20" s="21"/>
      <c r="C20" s="21"/>
      <c r="D20" s="21"/>
      <c r="H20" s="21"/>
    </row>
    <row r="21" spans="1:8" ht="15.75" x14ac:dyDescent="0.25">
      <c r="A21" s="22" t="s">
        <v>15</v>
      </c>
      <c r="B21" s="25"/>
      <c r="C21" s="26"/>
      <c r="D21" s="26"/>
      <c r="E21" s="10"/>
      <c r="F21" s="19" t="s">
        <v>50</v>
      </c>
      <c r="G21" s="19" t="s">
        <v>49</v>
      </c>
      <c r="H21" s="19" t="s">
        <v>1</v>
      </c>
    </row>
    <row r="22" spans="1:8" x14ac:dyDescent="0.2">
      <c r="A22" s="21"/>
      <c r="B22" s="21"/>
      <c r="C22" s="24"/>
      <c r="D22" s="24" t="s">
        <v>0</v>
      </c>
      <c r="E22" s="5"/>
      <c r="F22" s="4">
        <f>F7</f>
        <v>107392</v>
      </c>
      <c r="G22" s="4">
        <f>G7</f>
        <v>374752</v>
      </c>
      <c r="H22" s="4">
        <f>F22+G22</f>
        <v>482144</v>
      </c>
    </row>
    <row r="23" spans="1:8" ht="15" x14ac:dyDescent="0.25">
      <c r="A23" s="23"/>
      <c r="B23" s="21"/>
      <c r="C23" s="24" t="s">
        <v>9</v>
      </c>
      <c r="D23" s="24" t="s">
        <v>11</v>
      </c>
      <c r="E23" s="5"/>
      <c r="F23" s="2">
        <v>105000</v>
      </c>
      <c r="G23" s="2">
        <v>60000</v>
      </c>
      <c r="H23" s="4">
        <f>F23+G23</f>
        <v>165000</v>
      </c>
    </row>
    <row r="24" spans="1:8" x14ac:dyDescent="0.2">
      <c r="A24" s="21"/>
      <c r="B24" s="21"/>
      <c r="C24" s="24" t="s">
        <v>9</v>
      </c>
      <c r="D24" s="24" t="s">
        <v>12</v>
      </c>
      <c r="E24" s="5"/>
      <c r="F24" s="2"/>
      <c r="G24" s="2">
        <v>204642</v>
      </c>
      <c r="H24" s="4">
        <f>F24+G24</f>
        <v>204642</v>
      </c>
    </row>
    <row r="25" spans="1:8" x14ac:dyDescent="0.2">
      <c r="A25" s="21"/>
      <c r="B25" s="21"/>
      <c r="C25" s="24" t="s">
        <v>9</v>
      </c>
      <c r="D25" s="24" t="s">
        <v>13</v>
      </c>
      <c r="E25" s="5"/>
      <c r="F25" s="2"/>
      <c r="G25" s="2"/>
      <c r="H25" s="4">
        <f>F25+G25</f>
        <v>0</v>
      </c>
    </row>
    <row r="26" spans="1:8" x14ac:dyDescent="0.2">
      <c r="A26" s="21"/>
      <c r="B26" s="21"/>
      <c r="C26" s="24"/>
      <c r="D26" s="24"/>
      <c r="E26" s="5"/>
      <c r="F26" s="5"/>
      <c r="G26" s="5"/>
      <c r="H26" s="20"/>
    </row>
    <row r="27" spans="1:8" ht="15" x14ac:dyDescent="0.2">
      <c r="A27" s="21"/>
      <c r="B27" s="21"/>
      <c r="C27" s="17"/>
      <c r="D27" s="17" t="s">
        <v>14</v>
      </c>
      <c r="E27" s="18"/>
      <c r="F27" s="6">
        <f>F7-F23-F24-F25</f>
        <v>2392</v>
      </c>
      <c r="G27" s="6">
        <f>G7-G23-G24-G25</f>
        <v>110110</v>
      </c>
      <c r="H27" s="6">
        <f>F27+G27</f>
        <v>112502</v>
      </c>
    </row>
    <row r="28" spans="1:8" ht="15" x14ac:dyDescent="0.25">
      <c r="A28" s="16" t="s">
        <v>46</v>
      </c>
      <c r="B28" s="11"/>
      <c r="C28" s="11"/>
      <c r="D28" s="11"/>
      <c r="E28" s="11"/>
      <c r="F28" s="11"/>
      <c r="G28" s="11"/>
      <c r="H28" s="11"/>
    </row>
    <row r="29" spans="1:8" x14ac:dyDescent="0.2">
      <c r="A29" s="41" t="s">
        <v>59</v>
      </c>
      <c r="B29" s="41"/>
      <c r="C29" s="41"/>
      <c r="D29" s="41"/>
      <c r="E29" s="41"/>
      <c r="F29" s="41"/>
      <c r="G29" s="41"/>
      <c r="H29" s="41"/>
    </row>
    <row r="30" spans="1:8" x14ac:dyDescent="0.2">
      <c r="A30" s="41" t="s">
        <v>60</v>
      </c>
      <c r="B30" s="41"/>
      <c r="C30" s="41"/>
      <c r="D30" s="41"/>
      <c r="E30" s="41"/>
      <c r="F30" s="41"/>
      <c r="G30" s="41"/>
      <c r="H30" s="41"/>
    </row>
    <row r="31" spans="1:8" x14ac:dyDescent="0.2">
      <c r="A31" s="41" t="s">
        <v>61</v>
      </c>
      <c r="B31" s="41"/>
      <c r="C31" s="41"/>
      <c r="D31" s="41"/>
      <c r="E31" s="41"/>
      <c r="F31" s="41"/>
      <c r="G31" s="41"/>
      <c r="H31" s="41"/>
    </row>
    <row r="32" spans="1:8" ht="6" customHeight="1" x14ac:dyDescent="0.2">
      <c r="A32" s="11"/>
      <c r="B32" s="11"/>
      <c r="C32" s="11"/>
      <c r="D32" s="11"/>
      <c r="E32" s="11"/>
      <c r="F32" s="11"/>
      <c r="G32" s="11"/>
      <c r="H32" s="11"/>
    </row>
    <row r="33" spans="1:8" x14ac:dyDescent="0.2">
      <c r="A33" s="41" t="s">
        <v>62</v>
      </c>
      <c r="B33" s="41"/>
      <c r="C33" s="41"/>
      <c r="D33" s="41"/>
      <c r="E33" s="41"/>
      <c r="F33" s="41"/>
      <c r="G33" s="41"/>
      <c r="H33" s="41"/>
    </row>
    <row r="34" spans="1:8" x14ac:dyDescent="0.2">
      <c r="A34" s="41" t="s">
        <v>63</v>
      </c>
      <c r="B34" s="41"/>
      <c r="C34" s="41"/>
      <c r="D34" s="41"/>
      <c r="E34" s="41"/>
      <c r="F34" s="41"/>
      <c r="G34" s="41"/>
      <c r="H34" s="41"/>
    </row>
    <row r="35" spans="1:8" ht="11.45" customHeight="1" x14ac:dyDescent="0.25">
      <c r="A35" s="40" t="s">
        <v>57</v>
      </c>
      <c r="B35" s="40"/>
      <c r="C35" s="40"/>
      <c r="D35" s="40"/>
      <c r="E35" s="40"/>
      <c r="F35" s="40"/>
      <c r="G35" s="40"/>
      <c r="H35" s="40"/>
    </row>
  </sheetData>
  <sheetProtection password="C44A" sheet="1" objects="1" scenarios="1"/>
  <mergeCells count="11">
    <mergeCell ref="A30:H30"/>
    <mergeCell ref="A31:H31"/>
    <mergeCell ref="A33:H33"/>
    <mergeCell ref="A34:H34"/>
    <mergeCell ref="A35:H35"/>
    <mergeCell ref="A29:H29"/>
    <mergeCell ref="A1:H1"/>
    <mergeCell ref="B2:D2"/>
    <mergeCell ref="B3:D3"/>
    <mergeCell ref="B4:D4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horizontalDpi="4294967293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d47d42-378c-4240-adf1-50612b639f36" xsi:nil="true"/>
    <lcf76f155ced4ddcb4097134ff3c332f xmlns="514dc54e-a510-4ebc-96a4-7a373c84d57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59F058DD61F4CBF5D961017DC0A45" ma:contentTypeVersion="19" ma:contentTypeDescription="Create a new document." ma:contentTypeScope="" ma:versionID="25e36d5f50ea88ced4e4e60524eef923">
  <xsd:schema xmlns:xsd="http://www.w3.org/2001/XMLSchema" xmlns:xs="http://www.w3.org/2001/XMLSchema" xmlns:p="http://schemas.microsoft.com/office/2006/metadata/properties" xmlns:ns2="514dc54e-a510-4ebc-96a4-7a373c84d576" xmlns:ns3="91d47d42-378c-4240-adf1-50612b639f36" targetNamespace="http://schemas.microsoft.com/office/2006/metadata/properties" ma:root="true" ma:fieldsID="c76a5cce7f19282b90babea7b80b3039" ns2:_="" ns3:_="">
    <xsd:import namespace="514dc54e-a510-4ebc-96a4-7a373c84d576"/>
    <xsd:import namespace="91d47d42-378c-4240-adf1-50612b63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dc54e-a510-4ebc-96a4-7a373c84d5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06d50bd-5830-4c8e-8053-e6a757176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d47d42-378c-4240-adf1-50612b639f3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4b9644d-b311-419d-aa57-32f4b5e35ff9}" ma:internalName="TaxCatchAll" ma:showField="CatchAllData" ma:web="91d47d42-378c-4240-adf1-50612b639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DCD523-4015-4A30-8A07-B04643C631DD}">
  <ds:schemaRefs>
    <ds:schemaRef ds:uri="http://schemas.microsoft.com/office/2006/documentManagement/types"/>
    <ds:schemaRef ds:uri="514dc54e-a510-4ebc-96a4-7a373c84d576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91d47d42-378c-4240-adf1-50612b639f3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63F1A2-444B-46E2-BEA8-95861C060F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5BCFF7-844F-4852-B6ED-C3AF0A6FF6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dc54e-a510-4ebc-96a4-7a373c84d576"/>
    <ds:schemaRef ds:uri="91d47d42-378c-4240-adf1-50612b63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INSTRUCTIONS</vt:lpstr>
      <vt:lpstr>CALCULATOR</vt:lpstr>
      <vt:lpstr>EXAMPLE</vt:lpstr>
      <vt:lpstr>CALCULATOR!Print_Area</vt:lpstr>
      <vt:lpstr>EXAMPLE!Print_Area</vt:lpstr>
      <vt:lpstr>INSTRUCTIONS!Print_Area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Sahab Sabri</cp:lastModifiedBy>
  <cp:lastPrinted>2016-03-23T19:24:47Z</cp:lastPrinted>
  <dcterms:created xsi:type="dcterms:W3CDTF">2014-04-03T01:18:00Z</dcterms:created>
  <dcterms:modified xsi:type="dcterms:W3CDTF">2026-09-24T00:54:09Z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0x010100A1B59F058DD61F4CBF5D961017DC0A45</vt:lpwstr>
  </property>
</Properties>
</file>